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user\Desktop\"/>
    </mc:Choice>
  </mc:AlternateContent>
  <bookViews>
    <workbookView xWindow="0" yWindow="0" windowWidth="28800" windowHeight="12435" tabRatio="804" activeTab="2"/>
  </bookViews>
  <sheets>
    <sheet name="úvodní list" sheetId="2" r:id="rId1"/>
    <sheet name="hlavní činnost" sheetId="9" r:id="rId2"/>
    <sheet name="doplňková činnost" sheetId="10" r:id="rId3"/>
    <sheet name="rekapitulace" sheetId="12" r:id="rId4"/>
    <sheet name="pokyny " sheetId="6" r:id="rId5"/>
  </sheets>
  <definedNames>
    <definedName name="_xlnm.Print_Titles" localSheetId="2">'doplňková činnost'!$2:$8</definedName>
    <definedName name="_xlnm.Print_Titles" localSheetId="1">'hlavní činnost'!$2:$8</definedName>
    <definedName name="_xlnm.Print_Titles" localSheetId="3">rekapitulace!$2:$8</definedName>
    <definedName name="_xlnm.Print_Area" localSheetId="2">'doplňková činnost'!$B$1:$V$246</definedName>
    <definedName name="_xlnm.Print_Area" localSheetId="4">'pokyny '!$A$1:$J$93</definedName>
    <definedName name="_xlnm.Print_Area" localSheetId="3">rekapitulace!$B$1:$J$249</definedName>
    <definedName name="_xlnm.Print_Area" localSheetId="0">'úvodní list'!$B$2:$O$40</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7" i="9" l="1"/>
  <c r="H17" i="12" s="1"/>
  <c r="R220" i="10"/>
  <c r="R211" i="10"/>
  <c r="R210" i="10"/>
  <c r="R209" i="10" s="1"/>
  <c r="R205" i="10"/>
  <c r="R201" i="10"/>
  <c r="R194" i="10"/>
  <c r="R181" i="10"/>
  <c r="R159" i="10"/>
  <c r="R152" i="10"/>
  <c r="R150" i="10"/>
  <c r="R146" i="10"/>
  <c r="R140" i="10"/>
  <c r="R132" i="10"/>
  <c r="R129" i="10"/>
  <c r="R122" i="10"/>
  <c r="R118" i="10"/>
  <c r="R111" i="10"/>
  <c r="R108" i="10"/>
  <c r="R104" i="10"/>
  <c r="R98" i="10"/>
  <c r="R66" i="10"/>
  <c r="R60" i="10"/>
  <c r="R52" i="10"/>
  <c r="R46" i="10"/>
  <c r="R41" i="10"/>
  <c r="R10" i="10" s="1"/>
  <c r="R9" i="10" s="1"/>
  <c r="R33" i="10"/>
  <c r="R11" i="10"/>
  <c r="G15" i="10"/>
  <c r="I15" i="12" s="1"/>
  <c r="G12" i="10"/>
  <c r="D219" i="12"/>
  <c r="D218" i="12"/>
  <c r="D217" i="12"/>
  <c r="D216" i="12"/>
  <c r="D215" i="12"/>
  <c r="D213" i="12"/>
  <c r="D219" i="10"/>
  <c r="D218" i="10"/>
  <c r="D217" i="10"/>
  <c r="D216" i="10"/>
  <c r="D215" i="10"/>
  <c r="D213" i="10"/>
  <c r="D234" i="10"/>
  <c r="D233" i="10"/>
  <c r="D233" i="12"/>
  <c r="D234" i="12"/>
  <c r="D243" i="12"/>
  <c r="F96" i="12"/>
  <c r="G96" i="12"/>
  <c r="G95" i="12"/>
  <c r="G71" i="12"/>
  <c r="G225" i="10"/>
  <c r="I225" i="12" s="1"/>
  <c r="G225" i="9"/>
  <c r="H225" i="12" s="1"/>
  <c r="J225" i="12" s="1"/>
  <c r="G226" i="10"/>
  <c r="I226" i="12"/>
  <c r="G226" i="9"/>
  <c r="H226" i="12" s="1"/>
  <c r="J226" i="12" s="1"/>
  <c r="G227" i="10"/>
  <c r="I227" i="12" s="1"/>
  <c r="G227" i="9"/>
  <c r="H227" i="12" s="1"/>
  <c r="G232" i="10"/>
  <c r="I232" i="12"/>
  <c r="G232" i="9"/>
  <c r="H232" i="12" s="1"/>
  <c r="G240" i="10"/>
  <c r="I240" i="12"/>
  <c r="G13" i="10"/>
  <c r="I13" i="12" s="1"/>
  <c r="Q220" i="10"/>
  <c r="P220" i="10"/>
  <c r="O220" i="10"/>
  <c r="N220" i="10"/>
  <c r="N210" i="10" s="1"/>
  <c r="N209" i="10" s="1"/>
  <c r="M220" i="10"/>
  <c r="L220" i="10"/>
  <c r="K220" i="10"/>
  <c r="Q211" i="10"/>
  <c r="P211" i="10"/>
  <c r="P210" i="10"/>
  <c r="P209" i="10"/>
  <c r="O211" i="10"/>
  <c r="N211" i="10"/>
  <c r="M211" i="10"/>
  <c r="L211" i="10"/>
  <c r="K211" i="10"/>
  <c r="Q205" i="10"/>
  <c r="P205" i="10"/>
  <c r="O205" i="10"/>
  <c r="N205" i="10"/>
  <c r="M205" i="10"/>
  <c r="L205" i="10"/>
  <c r="K205" i="10"/>
  <c r="Q201" i="10"/>
  <c r="P201" i="10"/>
  <c r="O201" i="10"/>
  <c r="O157" i="10" s="1"/>
  <c r="O156" i="10" s="1"/>
  <c r="N201" i="10"/>
  <c r="M201" i="10"/>
  <c r="L201" i="10"/>
  <c r="K201" i="10"/>
  <c r="Q194" i="10"/>
  <c r="P194" i="10"/>
  <c r="O194" i="10"/>
  <c r="N194" i="10"/>
  <c r="M194" i="10"/>
  <c r="L194" i="10"/>
  <c r="K194" i="10"/>
  <c r="Q181" i="10"/>
  <c r="P181" i="10"/>
  <c r="O181" i="10"/>
  <c r="N181" i="10"/>
  <c r="M181" i="10"/>
  <c r="M157" i="10" s="1"/>
  <c r="M156" i="10" s="1"/>
  <c r="L181" i="10"/>
  <c r="K181" i="10"/>
  <c r="Q159" i="10"/>
  <c r="P159" i="10"/>
  <c r="P157" i="10" s="1"/>
  <c r="P156" i="10" s="1"/>
  <c r="O159" i="10"/>
  <c r="N159" i="10"/>
  <c r="M159" i="10"/>
  <c r="L159" i="10"/>
  <c r="L157" i="10" s="1"/>
  <c r="L156" i="10" s="1"/>
  <c r="K159" i="10"/>
  <c r="Q152" i="10"/>
  <c r="P152" i="10"/>
  <c r="O152" i="10"/>
  <c r="N152" i="10"/>
  <c r="M152" i="10"/>
  <c r="L152" i="10"/>
  <c r="K152" i="10"/>
  <c r="Q150" i="10"/>
  <c r="P150" i="10"/>
  <c r="O150" i="10"/>
  <c r="N150" i="10"/>
  <c r="M150" i="10"/>
  <c r="L150" i="10"/>
  <c r="K150" i="10"/>
  <c r="Q146" i="10"/>
  <c r="P146" i="10"/>
  <c r="O146" i="10"/>
  <c r="N146" i="10"/>
  <c r="M146" i="10"/>
  <c r="L146" i="10"/>
  <c r="K146" i="10"/>
  <c r="Q140" i="10"/>
  <c r="P140" i="10"/>
  <c r="O140" i="10"/>
  <c r="N140" i="10"/>
  <c r="M140" i="10"/>
  <c r="L140" i="10"/>
  <c r="K140" i="10"/>
  <c r="Q132" i="10"/>
  <c r="P132" i="10"/>
  <c r="O132" i="10"/>
  <c r="N132" i="10"/>
  <c r="M132" i="10"/>
  <c r="L132" i="10"/>
  <c r="K132" i="10"/>
  <c r="Q129" i="10"/>
  <c r="P129" i="10"/>
  <c r="O129" i="10"/>
  <c r="N129" i="10"/>
  <c r="M129" i="10"/>
  <c r="L129" i="10"/>
  <c r="K129" i="10"/>
  <c r="Q122" i="10"/>
  <c r="P122" i="10"/>
  <c r="O122" i="10"/>
  <c r="N122" i="10"/>
  <c r="M122" i="10"/>
  <c r="L122" i="10"/>
  <c r="K122" i="10"/>
  <c r="Q118" i="10"/>
  <c r="P118" i="10"/>
  <c r="O118" i="10"/>
  <c r="N118" i="10"/>
  <c r="M118" i="10"/>
  <c r="L118" i="10"/>
  <c r="K118" i="10"/>
  <c r="Q111" i="10"/>
  <c r="P111" i="10"/>
  <c r="O111" i="10"/>
  <c r="N111" i="10"/>
  <c r="M111" i="10"/>
  <c r="L111" i="10"/>
  <c r="K111" i="10"/>
  <c r="Q108" i="10"/>
  <c r="P108" i="10"/>
  <c r="O108" i="10"/>
  <c r="N108" i="10"/>
  <c r="M108" i="10"/>
  <c r="L108" i="10"/>
  <c r="K108" i="10"/>
  <c r="Q104" i="10"/>
  <c r="P104" i="10"/>
  <c r="O104" i="10"/>
  <c r="N104" i="10"/>
  <c r="M104" i="10"/>
  <c r="L104" i="10"/>
  <c r="K104" i="10"/>
  <c r="Q98" i="10"/>
  <c r="P98" i="10"/>
  <c r="O98" i="10"/>
  <c r="N98" i="10"/>
  <c r="M98" i="10"/>
  <c r="L98" i="10"/>
  <c r="K98" i="10"/>
  <c r="Q66" i="10"/>
  <c r="P66" i="10"/>
  <c r="O66" i="10"/>
  <c r="N66" i="10"/>
  <c r="M66" i="10"/>
  <c r="L66" i="10"/>
  <c r="K66" i="10"/>
  <c r="Q60" i="10"/>
  <c r="P60" i="10"/>
  <c r="O60" i="10"/>
  <c r="N60" i="10"/>
  <c r="M60" i="10"/>
  <c r="L60" i="10"/>
  <c r="K60" i="10"/>
  <c r="Q52" i="10"/>
  <c r="P52" i="10"/>
  <c r="O52" i="10"/>
  <c r="N52" i="10"/>
  <c r="N10" i="10" s="1"/>
  <c r="N9" i="10" s="1"/>
  <c r="M52" i="10"/>
  <c r="L52" i="10"/>
  <c r="K52" i="10"/>
  <c r="Q46" i="10"/>
  <c r="P46" i="10"/>
  <c r="O46" i="10"/>
  <c r="N46" i="10"/>
  <c r="M46" i="10"/>
  <c r="L46" i="10"/>
  <c r="K46" i="10"/>
  <c r="Q41" i="10"/>
  <c r="P41" i="10"/>
  <c r="P10" i="10" s="1"/>
  <c r="P9" i="10" s="1"/>
  <c r="O41" i="10"/>
  <c r="N41" i="10"/>
  <c r="M41" i="10"/>
  <c r="L41" i="10"/>
  <c r="L10" i="10" s="1"/>
  <c r="L9" i="10" s="1"/>
  <c r="K41" i="10"/>
  <c r="Q33" i="10"/>
  <c r="P33" i="10"/>
  <c r="O33" i="10"/>
  <c r="N33" i="10"/>
  <c r="M33" i="10"/>
  <c r="L33" i="10"/>
  <c r="K33" i="10"/>
  <c r="Q11" i="10"/>
  <c r="P11" i="10"/>
  <c r="O11" i="10"/>
  <c r="N11" i="10"/>
  <c r="M11" i="10"/>
  <c r="L11" i="10"/>
  <c r="K11" i="10"/>
  <c r="G231" i="10"/>
  <c r="I231" i="12"/>
  <c r="G230" i="10"/>
  <c r="I230" i="12" s="1"/>
  <c r="G229" i="10"/>
  <c r="I229" i="12"/>
  <c r="G228" i="10"/>
  <c r="I228" i="12" s="1"/>
  <c r="G231" i="9"/>
  <c r="H231" i="12"/>
  <c r="J231" i="12" s="1"/>
  <c r="G230" i="9"/>
  <c r="H230" i="12" s="1"/>
  <c r="J230" i="12" s="1"/>
  <c r="G229" i="9"/>
  <c r="H229" i="12"/>
  <c r="G228" i="9"/>
  <c r="H228" i="12" s="1"/>
  <c r="G96" i="10"/>
  <c r="I96" i="12" s="1"/>
  <c r="G96" i="9"/>
  <c r="H96" i="12" s="1"/>
  <c r="J2" i="12"/>
  <c r="V2" i="10"/>
  <c r="N2" i="9"/>
  <c r="E3" i="12"/>
  <c r="E3" i="10"/>
  <c r="E3" i="9"/>
  <c r="G244" i="9"/>
  <c r="H244" i="12" s="1"/>
  <c r="G243" i="9"/>
  <c r="G242" i="9"/>
  <c r="H242" i="12" s="1"/>
  <c r="G241" i="9"/>
  <c r="H241" i="12" s="1"/>
  <c r="G240" i="9"/>
  <c r="H240" i="12" s="1"/>
  <c r="J240" i="12" s="1"/>
  <c r="H211" i="9"/>
  <c r="C248" i="12"/>
  <c r="C245" i="10"/>
  <c r="C246" i="12"/>
  <c r="C246" i="9"/>
  <c r="C248" i="9"/>
  <c r="C243" i="10"/>
  <c r="G139" i="10"/>
  <c r="I139" i="12" s="1"/>
  <c r="G139" i="9"/>
  <c r="B2" i="10"/>
  <c r="B2" i="9"/>
  <c r="B2" i="12"/>
  <c r="H243" i="12"/>
  <c r="G237" i="10"/>
  <c r="I237" i="12" s="1"/>
  <c r="G236" i="10"/>
  <c r="I236" i="12"/>
  <c r="G235" i="10"/>
  <c r="I235" i="12" s="1"/>
  <c r="G234" i="10"/>
  <c r="I234" i="12"/>
  <c r="G233" i="10"/>
  <c r="I233" i="12" s="1"/>
  <c r="G224" i="10"/>
  <c r="I224" i="12"/>
  <c r="G223" i="10"/>
  <c r="I223" i="12" s="1"/>
  <c r="G222" i="10"/>
  <c r="I222" i="12"/>
  <c r="G221" i="10"/>
  <c r="I221" i="12" s="1"/>
  <c r="V220" i="10"/>
  <c r="U220" i="10"/>
  <c r="T220" i="10"/>
  <c r="S220" i="10"/>
  <c r="J220" i="10"/>
  <c r="I220" i="10"/>
  <c r="H220" i="10"/>
  <c r="G219" i="10"/>
  <c r="I219" i="12"/>
  <c r="G218" i="10"/>
  <c r="I218" i="12"/>
  <c r="G217" i="10"/>
  <c r="I217" i="12"/>
  <c r="G216" i="10"/>
  <c r="I216" i="12"/>
  <c r="G215" i="10"/>
  <c r="I215" i="12"/>
  <c r="G214" i="10"/>
  <c r="I214" i="12"/>
  <c r="G213" i="10"/>
  <c r="I213" i="12"/>
  <c r="G212" i="10"/>
  <c r="I212" i="12"/>
  <c r="V211" i="10"/>
  <c r="U211" i="10"/>
  <c r="T211" i="10"/>
  <c r="S211" i="10"/>
  <c r="J211" i="10"/>
  <c r="I211" i="10"/>
  <c r="H211" i="10"/>
  <c r="G208" i="10"/>
  <c r="I208" i="12" s="1"/>
  <c r="G207" i="10"/>
  <c r="I207" i="12"/>
  <c r="G206" i="10"/>
  <c r="I206" i="12" s="1"/>
  <c r="V205" i="10"/>
  <c r="U205" i="10"/>
  <c r="T205" i="10"/>
  <c r="S205" i="10"/>
  <c r="J205" i="10"/>
  <c r="I205" i="10"/>
  <c r="H205" i="10"/>
  <c r="G204" i="10"/>
  <c r="I204" i="12"/>
  <c r="G203" i="10"/>
  <c r="I203" i="12"/>
  <c r="J203" i="12" s="1"/>
  <c r="G202" i="10"/>
  <c r="I202" i="12"/>
  <c r="V201" i="10"/>
  <c r="U201" i="10"/>
  <c r="U157" i="10" s="1"/>
  <c r="U156" i="10" s="1"/>
  <c r="T201" i="10"/>
  <c r="S201" i="10"/>
  <c r="J201" i="10"/>
  <c r="I201" i="10"/>
  <c r="H201" i="10"/>
  <c r="G200" i="10"/>
  <c r="I200" i="12"/>
  <c r="G199" i="10"/>
  <c r="I199" i="12" s="1"/>
  <c r="G198" i="10"/>
  <c r="I198" i="12"/>
  <c r="G197" i="10"/>
  <c r="I197" i="12" s="1"/>
  <c r="G196" i="10"/>
  <c r="I196" i="12"/>
  <c r="G195" i="10"/>
  <c r="I195" i="12" s="1"/>
  <c r="V194" i="10"/>
  <c r="U194" i="10"/>
  <c r="T194" i="10"/>
  <c r="S194" i="10"/>
  <c r="J194" i="10"/>
  <c r="I194" i="10"/>
  <c r="H194" i="10"/>
  <c r="G193" i="10"/>
  <c r="I193" i="12"/>
  <c r="G192" i="10"/>
  <c r="I192" i="12" s="1"/>
  <c r="G191" i="10"/>
  <c r="I191" i="12" s="1"/>
  <c r="G190" i="10"/>
  <c r="I190" i="12" s="1"/>
  <c r="G189" i="10"/>
  <c r="I189" i="12"/>
  <c r="G188" i="10"/>
  <c r="I188" i="12" s="1"/>
  <c r="G187" i="10"/>
  <c r="I187" i="12"/>
  <c r="G186" i="10"/>
  <c r="I186" i="12" s="1"/>
  <c r="G185" i="10"/>
  <c r="I185" i="12"/>
  <c r="G184" i="10"/>
  <c r="I184" i="12" s="1"/>
  <c r="G183" i="10"/>
  <c r="I183" i="12" s="1"/>
  <c r="G182" i="10"/>
  <c r="I182" i="12" s="1"/>
  <c r="V181" i="10"/>
  <c r="U181" i="10"/>
  <c r="T181" i="10"/>
  <c r="S181" i="10"/>
  <c r="J181" i="10"/>
  <c r="I181" i="10"/>
  <c r="H181" i="10"/>
  <c r="G180" i="10"/>
  <c r="I180" i="12" s="1"/>
  <c r="G179" i="10"/>
  <c r="I179" i="12"/>
  <c r="G178" i="10"/>
  <c r="I178" i="12" s="1"/>
  <c r="G177" i="10"/>
  <c r="I177" i="12"/>
  <c r="G176" i="10"/>
  <c r="I176" i="12" s="1"/>
  <c r="G175" i="10"/>
  <c r="I175" i="12"/>
  <c r="G174" i="10"/>
  <c r="I174" i="12" s="1"/>
  <c r="G173" i="10"/>
  <c r="I173" i="12"/>
  <c r="G172" i="10"/>
  <c r="I172" i="12" s="1"/>
  <c r="G171" i="10"/>
  <c r="I171" i="12"/>
  <c r="G170" i="10"/>
  <c r="I170" i="12" s="1"/>
  <c r="G169" i="10"/>
  <c r="I169" i="12"/>
  <c r="G168" i="10"/>
  <c r="I168" i="12" s="1"/>
  <c r="G167" i="10"/>
  <c r="I167" i="12"/>
  <c r="G166" i="10"/>
  <c r="I166" i="12" s="1"/>
  <c r="G165" i="10"/>
  <c r="I165" i="12"/>
  <c r="G164" i="10"/>
  <c r="I164" i="12" s="1"/>
  <c r="J164" i="12" s="1"/>
  <c r="G163" i="10"/>
  <c r="I163" i="12"/>
  <c r="G162" i="10"/>
  <c r="I162" i="12" s="1"/>
  <c r="G161" i="10"/>
  <c r="I161" i="12"/>
  <c r="G160" i="10"/>
  <c r="I160" i="12" s="1"/>
  <c r="V159" i="10"/>
  <c r="U159" i="10"/>
  <c r="T159" i="10"/>
  <c r="S159" i="10"/>
  <c r="J159" i="10"/>
  <c r="I159" i="10"/>
  <c r="H159" i="10"/>
  <c r="G158" i="10"/>
  <c r="I158" i="12"/>
  <c r="G154" i="10"/>
  <c r="I154" i="12" s="1"/>
  <c r="G153" i="10"/>
  <c r="I153" i="12"/>
  <c r="V152" i="10"/>
  <c r="U152" i="10"/>
  <c r="T152" i="10"/>
  <c r="S152" i="10"/>
  <c r="J152" i="10"/>
  <c r="I152" i="10"/>
  <c r="H152" i="10"/>
  <c r="G151" i="10"/>
  <c r="I151" i="12"/>
  <c r="V150" i="10"/>
  <c r="U150" i="10"/>
  <c r="T150" i="10"/>
  <c r="S150" i="10"/>
  <c r="J150" i="10"/>
  <c r="I150" i="10"/>
  <c r="H150" i="10"/>
  <c r="G149" i="10"/>
  <c r="I149" i="12" s="1"/>
  <c r="J149" i="12" s="1"/>
  <c r="G148" i="10"/>
  <c r="I148" i="12"/>
  <c r="G147" i="10"/>
  <c r="I147" i="12" s="1"/>
  <c r="V146" i="10"/>
  <c r="U146" i="10"/>
  <c r="T146" i="10"/>
  <c r="S146" i="10"/>
  <c r="J146" i="10"/>
  <c r="I146" i="10"/>
  <c r="H146" i="10"/>
  <c r="G145" i="10"/>
  <c r="I145" i="12"/>
  <c r="G144" i="10"/>
  <c r="I144" i="12"/>
  <c r="G143" i="10"/>
  <c r="I143" i="12" s="1"/>
  <c r="J143" i="12" s="1"/>
  <c r="G142" i="10"/>
  <c r="I142" i="12"/>
  <c r="G141" i="10"/>
  <c r="I141" i="12"/>
  <c r="V140" i="10"/>
  <c r="U140" i="10"/>
  <c r="T140" i="10"/>
  <c r="S140" i="10"/>
  <c r="J140" i="10"/>
  <c r="I140" i="10"/>
  <c r="H140" i="10"/>
  <c r="G138" i="10"/>
  <c r="I138" i="12"/>
  <c r="G137" i="10"/>
  <c r="I137" i="12" s="1"/>
  <c r="G136" i="10"/>
  <c r="I136" i="12"/>
  <c r="G135" i="10"/>
  <c r="I135" i="12" s="1"/>
  <c r="G134" i="10"/>
  <c r="I134" i="12"/>
  <c r="G133" i="10"/>
  <c r="I133" i="12" s="1"/>
  <c r="V132" i="10"/>
  <c r="U132" i="10"/>
  <c r="T132" i="10"/>
  <c r="S132" i="10"/>
  <c r="J132" i="10"/>
  <c r="I132" i="10"/>
  <c r="H132" i="10"/>
  <c r="G131" i="10"/>
  <c r="I131" i="12"/>
  <c r="G130" i="10"/>
  <c r="I130" i="12"/>
  <c r="V129" i="10"/>
  <c r="U129" i="10"/>
  <c r="T129" i="10"/>
  <c r="S129" i="10"/>
  <c r="J129" i="10"/>
  <c r="I129" i="10"/>
  <c r="H129" i="10"/>
  <c r="G128" i="10"/>
  <c r="I128" i="12" s="1"/>
  <c r="G127" i="10"/>
  <c r="I127" i="12"/>
  <c r="G126" i="10"/>
  <c r="I126" i="12" s="1"/>
  <c r="G125" i="10"/>
  <c r="I125" i="12"/>
  <c r="G124" i="10"/>
  <c r="I124" i="12" s="1"/>
  <c r="G123" i="10"/>
  <c r="I123" i="12"/>
  <c r="V122" i="10"/>
  <c r="U122" i="10"/>
  <c r="T122" i="10"/>
  <c r="S122" i="10"/>
  <c r="J122" i="10"/>
  <c r="I122" i="10"/>
  <c r="H122" i="10"/>
  <c r="G121" i="10"/>
  <c r="I121" i="12"/>
  <c r="J121" i="12" s="1"/>
  <c r="G120" i="10"/>
  <c r="I120" i="12"/>
  <c r="G119" i="10"/>
  <c r="I119" i="12"/>
  <c r="V118" i="10"/>
  <c r="U118" i="10"/>
  <c r="T118" i="10"/>
  <c r="S118" i="10"/>
  <c r="J118" i="10"/>
  <c r="I118" i="10"/>
  <c r="H118" i="10"/>
  <c r="G117" i="10"/>
  <c r="I117" i="12" s="1"/>
  <c r="G116" i="10"/>
  <c r="I116" i="12" s="1"/>
  <c r="G115" i="10"/>
  <c r="I115" i="12"/>
  <c r="G114" i="10"/>
  <c r="I114" i="12" s="1"/>
  <c r="G113" i="10"/>
  <c r="I113" i="12" s="1"/>
  <c r="G112" i="10"/>
  <c r="I112" i="12" s="1"/>
  <c r="V111" i="10"/>
  <c r="U111" i="10"/>
  <c r="T111" i="10"/>
  <c r="S111" i="10"/>
  <c r="J111" i="10"/>
  <c r="I111" i="10"/>
  <c r="H111" i="10"/>
  <c r="G110" i="10"/>
  <c r="I110" i="12"/>
  <c r="G109" i="10"/>
  <c r="I109" i="12"/>
  <c r="V108" i="10"/>
  <c r="U108" i="10"/>
  <c r="T108" i="10"/>
  <c r="S108" i="10"/>
  <c r="J108" i="10"/>
  <c r="I108" i="10"/>
  <c r="H108" i="10"/>
  <c r="G107" i="10"/>
  <c r="I107" i="12" s="1"/>
  <c r="G106" i="10"/>
  <c r="I106" i="12"/>
  <c r="G105" i="10"/>
  <c r="I105" i="12" s="1"/>
  <c r="V104" i="10"/>
  <c r="U104" i="10"/>
  <c r="T104" i="10"/>
  <c r="S104" i="10"/>
  <c r="J104" i="10"/>
  <c r="I104" i="10"/>
  <c r="H104" i="10"/>
  <c r="G103" i="10"/>
  <c r="I103" i="12" s="1"/>
  <c r="G102" i="10"/>
  <c r="I102" i="12" s="1"/>
  <c r="G101" i="10"/>
  <c r="I101" i="12" s="1"/>
  <c r="G100" i="10"/>
  <c r="I100" i="12" s="1"/>
  <c r="G99" i="10"/>
  <c r="I99" i="12" s="1"/>
  <c r="V98" i="10"/>
  <c r="U98" i="10"/>
  <c r="T98" i="10"/>
  <c r="S98" i="10"/>
  <c r="J98" i="10"/>
  <c r="I98" i="10"/>
  <c r="H98" i="10"/>
  <c r="G97" i="10"/>
  <c r="I97" i="12"/>
  <c r="G95" i="10"/>
  <c r="I95" i="12" s="1"/>
  <c r="G94" i="10"/>
  <c r="I94" i="12"/>
  <c r="G93" i="10"/>
  <c r="I93" i="12" s="1"/>
  <c r="G92" i="10"/>
  <c r="I92" i="12" s="1"/>
  <c r="G91" i="10"/>
  <c r="I91" i="12" s="1"/>
  <c r="G90" i="10"/>
  <c r="I90" i="12"/>
  <c r="J90" i="12" s="1"/>
  <c r="G89" i="10"/>
  <c r="I89" i="12" s="1"/>
  <c r="G88" i="10"/>
  <c r="I88" i="12"/>
  <c r="G87" i="10"/>
  <c r="I87" i="12" s="1"/>
  <c r="J87" i="12" s="1"/>
  <c r="G86" i="10"/>
  <c r="I86" i="12"/>
  <c r="G85" i="10"/>
  <c r="I85" i="12" s="1"/>
  <c r="G84" i="10"/>
  <c r="I84" i="12" s="1"/>
  <c r="G83" i="10"/>
  <c r="I83" i="12" s="1"/>
  <c r="G82" i="10"/>
  <c r="I82" i="12"/>
  <c r="J82" i="12" s="1"/>
  <c r="G81" i="10"/>
  <c r="I81" i="12" s="1"/>
  <c r="G80" i="10"/>
  <c r="I80" i="12"/>
  <c r="G79" i="10"/>
  <c r="I79" i="12" s="1"/>
  <c r="J79" i="12" s="1"/>
  <c r="G78" i="10"/>
  <c r="I78" i="12"/>
  <c r="G77" i="10"/>
  <c r="I77" i="12" s="1"/>
  <c r="G76" i="10"/>
  <c r="I76" i="12" s="1"/>
  <c r="J76" i="12" s="1"/>
  <c r="G75" i="10"/>
  <c r="I75" i="12" s="1"/>
  <c r="G74" i="10"/>
  <c r="I74" i="12"/>
  <c r="G73" i="10"/>
  <c r="I73" i="12" s="1"/>
  <c r="G72" i="10"/>
  <c r="I72" i="12"/>
  <c r="G71" i="10"/>
  <c r="I71" i="12" s="1"/>
  <c r="G70" i="10"/>
  <c r="I70" i="12"/>
  <c r="G69" i="10"/>
  <c r="I69" i="12" s="1"/>
  <c r="G68" i="10"/>
  <c r="G67" i="10"/>
  <c r="V66" i="10"/>
  <c r="U66" i="10"/>
  <c r="T66" i="10"/>
  <c r="S66" i="10"/>
  <c r="J66" i="10"/>
  <c r="I66" i="10"/>
  <c r="H66" i="10"/>
  <c r="G65" i="10"/>
  <c r="I65" i="12"/>
  <c r="G64" i="10"/>
  <c r="I64" i="12"/>
  <c r="G63" i="10"/>
  <c r="I63" i="12" s="1"/>
  <c r="G62" i="10"/>
  <c r="I62" i="12"/>
  <c r="G61" i="10"/>
  <c r="I61" i="12" s="1"/>
  <c r="V60" i="10"/>
  <c r="U60" i="10"/>
  <c r="U10" i="10" s="1"/>
  <c r="U9" i="10" s="1"/>
  <c r="T60" i="10"/>
  <c r="S60" i="10"/>
  <c r="J60" i="10"/>
  <c r="I60" i="10"/>
  <c r="H60" i="10"/>
  <c r="G59" i="10"/>
  <c r="I59" i="12"/>
  <c r="G58" i="10"/>
  <c r="I58" i="12" s="1"/>
  <c r="G57" i="10"/>
  <c r="I57" i="12"/>
  <c r="G56" i="10"/>
  <c r="I56" i="12" s="1"/>
  <c r="G55" i="10"/>
  <c r="I55" i="12"/>
  <c r="G54" i="10"/>
  <c r="I54" i="12" s="1"/>
  <c r="G53" i="10"/>
  <c r="I53" i="12"/>
  <c r="V52" i="10"/>
  <c r="U52" i="10"/>
  <c r="T52" i="10"/>
  <c r="S52" i="10"/>
  <c r="J52" i="10"/>
  <c r="I52" i="10"/>
  <c r="H52" i="10"/>
  <c r="G51" i="10"/>
  <c r="I51" i="12"/>
  <c r="G50" i="10"/>
  <c r="I50" i="12"/>
  <c r="G49" i="10"/>
  <c r="I49" i="12"/>
  <c r="G48" i="10"/>
  <c r="I48" i="12"/>
  <c r="G47" i="10"/>
  <c r="I47" i="12"/>
  <c r="V46" i="10"/>
  <c r="U46" i="10"/>
  <c r="T46" i="10"/>
  <c r="S46" i="10"/>
  <c r="J46" i="10"/>
  <c r="I46" i="10"/>
  <c r="H46" i="10"/>
  <c r="G45" i="10"/>
  <c r="I45" i="12" s="1"/>
  <c r="G44" i="10"/>
  <c r="I44" i="12"/>
  <c r="G43" i="10"/>
  <c r="I43" i="12" s="1"/>
  <c r="G42" i="10"/>
  <c r="I42" i="12"/>
  <c r="V41" i="10"/>
  <c r="V10" i="10" s="1"/>
  <c r="V9" i="10" s="1"/>
  <c r="U41" i="10"/>
  <c r="T41" i="10"/>
  <c r="S41" i="10"/>
  <c r="J41" i="10"/>
  <c r="I41" i="10"/>
  <c r="H41" i="10"/>
  <c r="G40" i="10"/>
  <c r="I40" i="12" s="1"/>
  <c r="G39" i="10"/>
  <c r="I39" i="12" s="1"/>
  <c r="G38" i="10"/>
  <c r="I38" i="12" s="1"/>
  <c r="G37" i="10"/>
  <c r="I37" i="12" s="1"/>
  <c r="G36" i="10"/>
  <c r="I36" i="12" s="1"/>
  <c r="G35" i="10"/>
  <c r="I35" i="12" s="1"/>
  <c r="G34" i="10"/>
  <c r="I34" i="12" s="1"/>
  <c r="V33" i="10"/>
  <c r="U33" i="10"/>
  <c r="T33" i="10"/>
  <c r="S33" i="10"/>
  <c r="J33" i="10"/>
  <c r="I33" i="10"/>
  <c r="H33" i="10"/>
  <c r="G32" i="10"/>
  <c r="I32" i="12" s="1"/>
  <c r="G31" i="10"/>
  <c r="I31" i="12"/>
  <c r="G30" i="10"/>
  <c r="I30" i="12" s="1"/>
  <c r="G29" i="10"/>
  <c r="I29" i="12" s="1"/>
  <c r="J29" i="12" s="1"/>
  <c r="G28" i="10"/>
  <c r="I28" i="12" s="1"/>
  <c r="G27" i="10"/>
  <c r="I27" i="12" s="1"/>
  <c r="G26" i="10"/>
  <c r="I26" i="12" s="1"/>
  <c r="G25" i="10"/>
  <c r="I25" i="12"/>
  <c r="G24" i="10"/>
  <c r="I24" i="12" s="1"/>
  <c r="G23" i="10"/>
  <c r="I23" i="12"/>
  <c r="G22" i="10"/>
  <c r="I22" i="12" s="1"/>
  <c r="G21" i="10"/>
  <c r="I21" i="12" s="1"/>
  <c r="G20" i="10"/>
  <c r="I20" i="12" s="1"/>
  <c r="G19" i="10"/>
  <c r="I19" i="12" s="1"/>
  <c r="J19" i="12" s="1"/>
  <c r="G18" i="10"/>
  <c r="I18" i="12" s="1"/>
  <c r="G17" i="10"/>
  <c r="I17" i="12"/>
  <c r="G16" i="10"/>
  <c r="G14" i="10"/>
  <c r="I14" i="12"/>
  <c r="J14" i="12" s="1"/>
  <c r="I12" i="12"/>
  <c r="V11" i="10"/>
  <c r="U11" i="10"/>
  <c r="T11" i="10"/>
  <c r="S11" i="10"/>
  <c r="J11" i="10"/>
  <c r="I11" i="10"/>
  <c r="H11" i="10"/>
  <c r="G237" i="9"/>
  <c r="H237" i="12" s="1"/>
  <c r="G236" i="9"/>
  <c r="H236" i="12"/>
  <c r="G235" i="9"/>
  <c r="H235" i="12" s="1"/>
  <c r="G234" i="9"/>
  <c r="G233" i="9"/>
  <c r="H233" i="12" s="1"/>
  <c r="G224" i="9"/>
  <c r="H224" i="12" s="1"/>
  <c r="J224" i="12" s="1"/>
  <c r="G223" i="9"/>
  <c r="H223" i="12" s="1"/>
  <c r="G222" i="9"/>
  <c r="H222" i="12" s="1"/>
  <c r="J222" i="12" s="1"/>
  <c r="G221" i="9"/>
  <c r="H221" i="12" s="1"/>
  <c r="N220" i="9"/>
  <c r="M220" i="9"/>
  <c r="L220" i="9"/>
  <c r="K220" i="9"/>
  <c r="J220" i="9"/>
  <c r="J210" i="9" s="1"/>
  <c r="J209" i="9" s="1"/>
  <c r="I220" i="9"/>
  <c r="H220" i="9"/>
  <c r="H210" i="9" s="1"/>
  <c r="H209" i="9" s="1"/>
  <c r="G219" i="9"/>
  <c r="G218" i="9"/>
  <c r="H218" i="12" s="1"/>
  <c r="G217" i="9"/>
  <c r="G216" i="9"/>
  <c r="H216" i="12"/>
  <c r="J216" i="12" s="1"/>
  <c r="G215" i="9"/>
  <c r="H215" i="12"/>
  <c r="J215" i="12"/>
  <c r="G214" i="9"/>
  <c r="G213" i="9"/>
  <c r="H213" i="12"/>
  <c r="J213" i="12"/>
  <c r="G212" i="9"/>
  <c r="G211" i="9" s="1"/>
  <c r="H211" i="12" s="1"/>
  <c r="N211" i="9"/>
  <c r="M211" i="9"/>
  <c r="M210" i="9" s="1"/>
  <c r="M209" i="9" s="1"/>
  <c r="L211" i="9"/>
  <c r="K211" i="9"/>
  <c r="J211" i="9"/>
  <c r="I211" i="9"/>
  <c r="G208" i="9"/>
  <c r="H208" i="12"/>
  <c r="G207" i="9"/>
  <c r="H207" i="12"/>
  <c r="G206" i="9"/>
  <c r="H206" i="12" s="1"/>
  <c r="N205" i="9"/>
  <c r="M205" i="9"/>
  <c r="L205" i="9"/>
  <c r="K205" i="9"/>
  <c r="J205" i="9"/>
  <c r="I205" i="9"/>
  <c r="H205" i="9"/>
  <c r="G204" i="9"/>
  <c r="H204" i="12"/>
  <c r="J204" i="12" s="1"/>
  <c r="G203" i="9"/>
  <c r="H203" i="12"/>
  <c r="G202" i="9"/>
  <c r="H202" i="12"/>
  <c r="N201" i="9"/>
  <c r="M201" i="9"/>
  <c r="L201" i="9"/>
  <c r="K201" i="9"/>
  <c r="J201" i="9"/>
  <c r="I201" i="9"/>
  <c r="H201" i="9"/>
  <c r="G200" i="9"/>
  <c r="H200" i="12"/>
  <c r="G199" i="9"/>
  <c r="H199" i="12" s="1"/>
  <c r="G198" i="9"/>
  <c r="H198" i="12"/>
  <c r="G197" i="9"/>
  <c r="H197" i="12" s="1"/>
  <c r="G196" i="9"/>
  <c r="G194" i="9" s="1"/>
  <c r="H194" i="12" s="1"/>
  <c r="H196" i="12"/>
  <c r="G195" i="9"/>
  <c r="N194" i="9"/>
  <c r="N157" i="9" s="1"/>
  <c r="M194" i="9"/>
  <c r="L194" i="9"/>
  <c r="K194" i="9"/>
  <c r="J194" i="9"/>
  <c r="I194" i="9"/>
  <c r="H194" i="9"/>
  <c r="G193" i="9"/>
  <c r="H193" i="12"/>
  <c r="J193" i="12" s="1"/>
  <c r="G192" i="9"/>
  <c r="H192" i="12" s="1"/>
  <c r="G191" i="9"/>
  <c r="H191" i="12"/>
  <c r="G190" i="9"/>
  <c r="H190" i="12" s="1"/>
  <c r="G189" i="9"/>
  <c r="H189" i="12"/>
  <c r="G188" i="9"/>
  <c r="H188" i="12" s="1"/>
  <c r="G187" i="9"/>
  <c r="H187" i="12" s="1"/>
  <c r="J187" i="12" s="1"/>
  <c r="G186" i="9"/>
  <c r="H186" i="12" s="1"/>
  <c r="G185" i="9"/>
  <c r="H185" i="12"/>
  <c r="J185" i="12" s="1"/>
  <c r="G184" i="9"/>
  <c r="H184" i="12" s="1"/>
  <c r="G183" i="9"/>
  <c r="H183" i="12"/>
  <c r="G182" i="9"/>
  <c r="H182" i="12" s="1"/>
  <c r="N181" i="9"/>
  <c r="M181" i="9"/>
  <c r="L181" i="9"/>
  <c r="K181" i="9"/>
  <c r="K157" i="9" s="1"/>
  <c r="J181" i="9"/>
  <c r="I181" i="9"/>
  <c r="H181" i="9"/>
  <c r="G180" i="9"/>
  <c r="H180" i="12" s="1"/>
  <c r="G179" i="9"/>
  <c r="H179" i="12" s="1"/>
  <c r="J179" i="12" s="1"/>
  <c r="G178" i="9"/>
  <c r="H178" i="12" s="1"/>
  <c r="G177" i="9"/>
  <c r="H177" i="12" s="1"/>
  <c r="G176" i="9"/>
  <c r="H176" i="12" s="1"/>
  <c r="J176" i="12" s="1"/>
  <c r="G175" i="9"/>
  <c r="H175" i="12"/>
  <c r="G174" i="9"/>
  <c r="H174" i="12" s="1"/>
  <c r="J174" i="12" s="1"/>
  <c r="G173" i="9"/>
  <c r="H173" i="12"/>
  <c r="G172" i="9"/>
  <c r="H172" i="12" s="1"/>
  <c r="G171" i="9"/>
  <c r="H171" i="12" s="1"/>
  <c r="J171" i="12" s="1"/>
  <c r="G170" i="9"/>
  <c r="H170" i="12" s="1"/>
  <c r="G169" i="9"/>
  <c r="H169" i="12" s="1"/>
  <c r="G168" i="9"/>
  <c r="H168" i="12" s="1"/>
  <c r="G167" i="9"/>
  <c r="H167" i="12"/>
  <c r="G166" i="9"/>
  <c r="H166" i="12" s="1"/>
  <c r="J166" i="12" s="1"/>
  <c r="G165" i="9"/>
  <c r="H165" i="12" s="1"/>
  <c r="J165" i="12" s="1"/>
  <c r="G164" i="9"/>
  <c r="H164" i="12"/>
  <c r="G163" i="9"/>
  <c r="H163" i="12" s="1"/>
  <c r="J163" i="12" s="1"/>
  <c r="G162" i="9"/>
  <c r="H162" i="12" s="1"/>
  <c r="G161" i="9"/>
  <c r="H161" i="12" s="1"/>
  <c r="G160" i="9"/>
  <c r="H160" i="12" s="1"/>
  <c r="J160" i="12" s="1"/>
  <c r="N159" i="9"/>
  <c r="M159" i="9"/>
  <c r="L159" i="9"/>
  <c r="K159" i="9"/>
  <c r="J159" i="9"/>
  <c r="I159" i="9"/>
  <c r="H159" i="9"/>
  <c r="G158" i="9"/>
  <c r="H158" i="12"/>
  <c r="G154" i="9"/>
  <c r="G153" i="9"/>
  <c r="N152" i="9"/>
  <c r="M152" i="9"/>
  <c r="L152" i="9"/>
  <c r="K152" i="9"/>
  <c r="J152" i="9"/>
  <c r="I152" i="9"/>
  <c r="H152" i="9"/>
  <c r="G151" i="9"/>
  <c r="H151" i="12" s="1"/>
  <c r="N150" i="9"/>
  <c r="M150" i="9"/>
  <c r="L150" i="9"/>
  <c r="K150" i="9"/>
  <c r="J150" i="9"/>
  <c r="I150" i="9"/>
  <c r="H150" i="9"/>
  <c r="G149" i="9"/>
  <c r="H149" i="12"/>
  <c r="G148" i="9"/>
  <c r="H148" i="12" s="1"/>
  <c r="G147" i="9"/>
  <c r="H147" i="12"/>
  <c r="N146" i="9"/>
  <c r="M146" i="9"/>
  <c r="L146" i="9"/>
  <c r="K146" i="9"/>
  <c r="J146" i="9"/>
  <c r="I146" i="9"/>
  <c r="H146" i="9"/>
  <c r="G145" i="9"/>
  <c r="H145" i="12" s="1"/>
  <c r="J145" i="12" s="1"/>
  <c r="G144" i="9"/>
  <c r="H144" i="12" s="1"/>
  <c r="J144" i="12" s="1"/>
  <c r="G143" i="9"/>
  <c r="H143" i="12" s="1"/>
  <c r="G142" i="9"/>
  <c r="H142" i="12"/>
  <c r="J142" i="12" s="1"/>
  <c r="G141" i="9"/>
  <c r="H141" i="12" s="1"/>
  <c r="J141" i="12" s="1"/>
  <c r="N140" i="9"/>
  <c r="M140" i="9"/>
  <c r="L140" i="9"/>
  <c r="K140" i="9"/>
  <c r="J140" i="9"/>
  <c r="I140" i="9"/>
  <c r="H140" i="9"/>
  <c r="H139" i="12"/>
  <c r="G138" i="9"/>
  <c r="H138" i="12"/>
  <c r="G137" i="9"/>
  <c r="H137" i="12" s="1"/>
  <c r="G136" i="9"/>
  <c r="H136" i="12"/>
  <c r="J136" i="12" s="1"/>
  <c r="G135" i="9"/>
  <c r="H135" i="12" s="1"/>
  <c r="G134" i="9"/>
  <c r="H134" i="12"/>
  <c r="J134" i="12" s="1"/>
  <c r="G133" i="9"/>
  <c r="H133" i="12" s="1"/>
  <c r="N132" i="9"/>
  <c r="M132" i="9"/>
  <c r="L132" i="9"/>
  <c r="K132" i="9"/>
  <c r="J132" i="9"/>
  <c r="I132" i="9"/>
  <c r="H132" i="9"/>
  <c r="G131" i="9"/>
  <c r="H131" i="12" s="1"/>
  <c r="G130" i="9"/>
  <c r="H130" i="12"/>
  <c r="J130" i="12" s="1"/>
  <c r="N129" i="9"/>
  <c r="M129" i="9"/>
  <c r="L129" i="9"/>
  <c r="K129" i="9"/>
  <c r="J129" i="9"/>
  <c r="I129" i="9"/>
  <c r="H129" i="9"/>
  <c r="G128" i="9"/>
  <c r="H128" i="12" s="1"/>
  <c r="G127" i="9"/>
  <c r="H127" i="12"/>
  <c r="G126" i="9"/>
  <c r="H126" i="12" s="1"/>
  <c r="J126" i="12" s="1"/>
  <c r="G125" i="9"/>
  <c r="H125" i="12"/>
  <c r="J125" i="12" s="1"/>
  <c r="G124" i="9"/>
  <c r="H124" i="12" s="1"/>
  <c r="G123" i="9"/>
  <c r="H123" i="12" s="1"/>
  <c r="J123" i="12" s="1"/>
  <c r="N122" i="9"/>
  <c r="M122" i="9"/>
  <c r="L122" i="9"/>
  <c r="K122" i="9"/>
  <c r="J122" i="9"/>
  <c r="I122" i="9"/>
  <c r="H122" i="9"/>
  <c r="G121" i="9"/>
  <c r="H121" i="12"/>
  <c r="G120" i="9"/>
  <c r="H120" i="12" s="1"/>
  <c r="J120" i="12" s="1"/>
  <c r="G119" i="9"/>
  <c r="H119" i="12"/>
  <c r="J119" i="12" s="1"/>
  <c r="N118" i="9"/>
  <c r="M118" i="9"/>
  <c r="L118" i="9"/>
  <c r="K118" i="9"/>
  <c r="J118" i="9"/>
  <c r="I118" i="9"/>
  <c r="H118" i="9"/>
  <c r="G117" i="9"/>
  <c r="H117" i="12" s="1"/>
  <c r="G116" i="9"/>
  <c r="H116" i="12" s="1"/>
  <c r="G115" i="9"/>
  <c r="H115" i="12" s="1"/>
  <c r="J115" i="12" s="1"/>
  <c r="G114" i="9"/>
  <c r="H114" i="12" s="1"/>
  <c r="G113" i="9"/>
  <c r="H113" i="12" s="1"/>
  <c r="J113" i="12" s="1"/>
  <c r="G112" i="9"/>
  <c r="H112" i="12" s="1"/>
  <c r="N111" i="9"/>
  <c r="M111" i="9"/>
  <c r="L111" i="9"/>
  <c r="K111" i="9"/>
  <c r="J111" i="9"/>
  <c r="I111" i="9"/>
  <c r="H111" i="9"/>
  <c r="G110" i="9"/>
  <c r="G109" i="9"/>
  <c r="H109" i="12" s="1"/>
  <c r="J109" i="12" s="1"/>
  <c r="N108" i="9"/>
  <c r="M108" i="9"/>
  <c r="L108" i="9"/>
  <c r="K108" i="9"/>
  <c r="J108" i="9"/>
  <c r="I108" i="9"/>
  <c r="H108" i="9"/>
  <c r="G107" i="9"/>
  <c r="H107" i="12"/>
  <c r="G106" i="9"/>
  <c r="H106" i="12" s="1"/>
  <c r="G105" i="9"/>
  <c r="H105" i="12" s="1"/>
  <c r="N104" i="9"/>
  <c r="M104" i="9"/>
  <c r="L104" i="9"/>
  <c r="K104" i="9"/>
  <c r="J104" i="9"/>
  <c r="I104" i="9"/>
  <c r="H104" i="9"/>
  <c r="G103" i="9"/>
  <c r="H103" i="12" s="1"/>
  <c r="G102" i="9"/>
  <c r="G101" i="9"/>
  <c r="H101" i="12" s="1"/>
  <c r="G100" i="9"/>
  <c r="H100" i="12" s="1"/>
  <c r="G99" i="9"/>
  <c r="H99" i="12" s="1"/>
  <c r="N98" i="9"/>
  <c r="M98" i="9"/>
  <c r="M10" i="9" s="1"/>
  <c r="M9" i="9" s="1"/>
  <c r="L98" i="9"/>
  <c r="K98" i="9"/>
  <c r="J98" i="9"/>
  <c r="I98" i="9"/>
  <c r="H98" i="9"/>
  <c r="G97" i="9"/>
  <c r="H97" i="12" s="1"/>
  <c r="G95" i="9"/>
  <c r="H95" i="12" s="1"/>
  <c r="G94" i="9"/>
  <c r="H94" i="12" s="1"/>
  <c r="J94" i="12" s="1"/>
  <c r="G93" i="9"/>
  <c r="H93" i="12"/>
  <c r="G92" i="9"/>
  <c r="H92" i="12"/>
  <c r="G91" i="9"/>
  <c r="H91" i="12" s="1"/>
  <c r="G90" i="9"/>
  <c r="H90" i="12"/>
  <c r="G89" i="9"/>
  <c r="H89" i="12" s="1"/>
  <c r="G88" i="9"/>
  <c r="H88" i="12" s="1"/>
  <c r="G87" i="9"/>
  <c r="H87" i="12"/>
  <c r="G86" i="9"/>
  <c r="H86" i="12" s="1"/>
  <c r="J86" i="12" s="1"/>
  <c r="G85" i="9"/>
  <c r="H85" i="12"/>
  <c r="G84" i="9"/>
  <c r="H84" i="12"/>
  <c r="G83" i="9"/>
  <c r="H83" i="12" s="1"/>
  <c r="G82" i="9"/>
  <c r="H82" i="12"/>
  <c r="G81" i="9"/>
  <c r="H81" i="12" s="1"/>
  <c r="G80" i="9"/>
  <c r="H80" i="12" s="1"/>
  <c r="G79" i="9"/>
  <c r="H79" i="12"/>
  <c r="G78" i="9"/>
  <c r="H78" i="12" s="1"/>
  <c r="G77" i="9"/>
  <c r="H77" i="12" s="1"/>
  <c r="G76" i="9"/>
  <c r="H76" i="12"/>
  <c r="G75" i="9"/>
  <c r="H75" i="12" s="1"/>
  <c r="G74" i="9"/>
  <c r="H74" i="12" s="1"/>
  <c r="G73" i="9"/>
  <c r="H73" i="12" s="1"/>
  <c r="G72" i="9"/>
  <c r="H72" i="12"/>
  <c r="G71" i="9"/>
  <c r="H71" i="12" s="1"/>
  <c r="G70" i="9"/>
  <c r="H70" i="12"/>
  <c r="G69" i="9"/>
  <c r="H69" i="12" s="1"/>
  <c r="G68" i="9"/>
  <c r="H68" i="12" s="1"/>
  <c r="G67" i="9"/>
  <c r="H67" i="12" s="1"/>
  <c r="N66" i="9"/>
  <c r="M66" i="9"/>
  <c r="L66" i="9"/>
  <c r="K66" i="9"/>
  <c r="J66" i="9"/>
  <c r="I66" i="9"/>
  <c r="H66" i="9"/>
  <c r="G65" i="9"/>
  <c r="H65" i="12"/>
  <c r="J65" i="12" s="1"/>
  <c r="G64" i="9"/>
  <c r="H64" i="12" s="1"/>
  <c r="G63" i="9"/>
  <c r="H63" i="12"/>
  <c r="G62" i="9"/>
  <c r="H62" i="12" s="1"/>
  <c r="G61" i="9"/>
  <c r="H61" i="12" s="1"/>
  <c r="N60" i="9"/>
  <c r="M60" i="9"/>
  <c r="L60" i="9"/>
  <c r="K60" i="9"/>
  <c r="J60" i="9"/>
  <c r="I60" i="9"/>
  <c r="H60" i="9"/>
  <c r="G59" i="9"/>
  <c r="H59" i="12" s="1"/>
  <c r="J59" i="12" s="1"/>
  <c r="G58" i="9"/>
  <c r="H58" i="12"/>
  <c r="G57" i="9"/>
  <c r="H57" i="12" s="1"/>
  <c r="J57" i="12" s="1"/>
  <c r="G56" i="9"/>
  <c r="H56" i="12"/>
  <c r="G55" i="9"/>
  <c r="H55" i="12" s="1"/>
  <c r="J55" i="12" s="1"/>
  <c r="G54" i="9"/>
  <c r="G53" i="9"/>
  <c r="H53" i="12" s="1"/>
  <c r="J53" i="12" s="1"/>
  <c r="N52" i="9"/>
  <c r="M52" i="9"/>
  <c r="L52" i="9"/>
  <c r="K52" i="9"/>
  <c r="J52" i="9"/>
  <c r="I52" i="9"/>
  <c r="H52" i="9"/>
  <c r="G51" i="9"/>
  <c r="H51" i="12"/>
  <c r="G50" i="9"/>
  <c r="H50" i="12" s="1"/>
  <c r="J50" i="12" s="1"/>
  <c r="G49" i="9"/>
  <c r="H49" i="12"/>
  <c r="J49" i="12" s="1"/>
  <c r="G48" i="9"/>
  <c r="H48" i="12"/>
  <c r="J48" i="12"/>
  <c r="G47" i="9"/>
  <c r="H47" i="12" s="1"/>
  <c r="J47" i="12" s="1"/>
  <c r="N46" i="9"/>
  <c r="M46" i="9"/>
  <c r="L46" i="9"/>
  <c r="K46" i="9"/>
  <c r="J46" i="9"/>
  <c r="I46" i="9"/>
  <c r="H46" i="9"/>
  <c r="G45" i="9"/>
  <c r="H45" i="12"/>
  <c r="G44" i="9"/>
  <c r="H44" i="12"/>
  <c r="G43" i="9"/>
  <c r="H43" i="12"/>
  <c r="G42" i="9"/>
  <c r="G41" i="9" s="1"/>
  <c r="H41" i="12" s="1"/>
  <c r="H42" i="12"/>
  <c r="N41" i="9"/>
  <c r="M41" i="9"/>
  <c r="L41" i="9"/>
  <c r="K41" i="9"/>
  <c r="J41" i="9"/>
  <c r="I41" i="9"/>
  <c r="H41" i="9"/>
  <c r="G40" i="9"/>
  <c r="H40" i="12" s="1"/>
  <c r="G39" i="9"/>
  <c r="H39" i="12" s="1"/>
  <c r="G38" i="9"/>
  <c r="H38" i="12"/>
  <c r="G37" i="9"/>
  <c r="H37" i="12"/>
  <c r="G36" i="9"/>
  <c r="H36" i="12" s="1"/>
  <c r="G35" i="9"/>
  <c r="H35" i="12" s="1"/>
  <c r="G34" i="9"/>
  <c r="H34" i="12" s="1"/>
  <c r="N33" i="9"/>
  <c r="M33" i="9"/>
  <c r="L33" i="9"/>
  <c r="K33" i="9"/>
  <c r="J33" i="9"/>
  <c r="I33" i="9"/>
  <c r="H33" i="9"/>
  <c r="G32" i="9"/>
  <c r="H32" i="12" s="1"/>
  <c r="G31" i="9"/>
  <c r="H31" i="12"/>
  <c r="G30" i="9"/>
  <c r="H30" i="12" s="1"/>
  <c r="G29" i="9"/>
  <c r="H29" i="12"/>
  <c r="G28" i="9"/>
  <c r="H28" i="12" s="1"/>
  <c r="G27" i="9"/>
  <c r="H27" i="12"/>
  <c r="G26" i="9"/>
  <c r="G25" i="9"/>
  <c r="H25" i="12"/>
  <c r="G24" i="9"/>
  <c r="H24" i="12"/>
  <c r="G23" i="9"/>
  <c r="H23" i="12"/>
  <c r="G22" i="9"/>
  <c r="H22" i="12"/>
  <c r="G21" i="9"/>
  <c r="H21" i="12"/>
  <c r="G20" i="9"/>
  <c r="H20" i="12"/>
  <c r="G19" i="9"/>
  <c r="H19" i="12"/>
  <c r="G18" i="9"/>
  <c r="H18" i="12"/>
  <c r="G16" i="9"/>
  <c r="H16" i="12"/>
  <c r="G15" i="9"/>
  <c r="H15" i="12"/>
  <c r="J15" i="12" s="1"/>
  <c r="G14" i="9"/>
  <c r="H14" i="12"/>
  <c r="G13" i="9"/>
  <c r="H13" i="12"/>
  <c r="J13" i="12" s="1"/>
  <c r="G12" i="9"/>
  <c r="H12" i="12"/>
  <c r="J12" i="12"/>
  <c r="N11" i="9"/>
  <c r="N10" i="9" s="1"/>
  <c r="N9" i="9" s="1"/>
  <c r="N238" i="9" s="1"/>
  <c r="M11" i="9"/>
  <c r="L11" i="9"/>
  <c r="K11" i="9"/>
  <c r="J11" i="9"/>
  <c r="I11" i="9"/>
  <c r="H11" i="9"/>
  <c r="I157" i="10"/>
  <c r="I156" i="10" s="1"/>
  <c r="H217" i="12"/>
  <c r="J217" i="12" s="1"/>
  <c r="H219" i="12"/>
  <c r="J219" i="12"/>
  <c r="G152" i="10"/>
  <c r="I152" i="12"/>
  <c r="G201" i="10"/>
  <c r="I201" i="12" s="1"/>
  <c r="G211" i="10"/>
  <c r="I211" i="12"/>
  <c r="J211" i="12" s="1"/>
  <c r="G181" i="9"/>
  <c r="H181" i="12" s="1"/>
  <c r="G129" i="9"/>
  <c r="H129" i="12"/>
  <c r="H214" i="12"/>
  <c r="J214" i="12" s="1"/>
  <c r="G150" i="10"/>
  <c r="I150" i="12"/>
  <c r="G146" i="9"/>
  <c r="H146" i="12"/>
  <c r="G60" i="10"/>
  <c r="I60" i="12"/>
  <c r="S10" i="10"/>
  <c r="S9" i="10" s="1"/>
  <c r="J157" i="10"/>
  <c r="V157" i="10"/>
  <c r="V156" i="10" s="1"/>
  <c r="J210" i="10"/>
  <c r="J209" i="10" s="1"/>
  <c r="V210" i="10"/>
  <c r="V209" i="10"/>
  <c r="K157" i="10"/>
  <c r="K156" i="10" s="1"/>
  <c r="O210" i="10"/>
  <c r="O209" i="10"/>
  <c r="K210" i="10"/>
  <c r="K209" i="10"/>
  <c r="L210" i="10"/>
  <c r="L209" i="10"/>
  <c r="O10" i="10"/>
  <c r="O9" i="10"/>
  <c r="Q157" i="10"/>
  <c r="Q156" i="10" s="1"/>
  <c r="Q210" i="10"/>
  <c r="Q209" i="10"/>
  <c r="Q10" i="10"/>
  <c r="Q9" i="10" s="1"/>
  <c r="H210" i="10"/>
  <c r="H209" i="10"/>
  <c r="N210" i="9"/>
  <c r="N209" i="9"/>
  <c r="N156" i="9"/>
  <c r="J207" i="12"/>
  <c r="G201" i="9"/>
  <c r="H201" i="12"/>
  <c r="H195" i="12"/>
  <c r="J195" i="12" s="1"/>
  <c r="H157" i="9"/>
  <c r="H153" i="12"/>
  <c r="J153" i="12" s="1"/>
  <c r="J127" i="12"/>
  <c r="L157" i="9"/>
  <c r="J199" i="12"/>
  <c r="T210" i="10"/>
  <c r="T209" i="10"/>
  <c r="M10" i="10"/>
  <c r="M9" i="10"/>
  <c r="M210" i="10"/>
  <c r="M209" i="10"/>
  <c r="G132" i="10"/>
  <c r="I132" i="12" s="1"/>
  <c r="G118" i="9"/>
  <c r="H118" i="12"/>
  <c r="G104" i="10"/>
  <c r="I104" i="12" s="1"/>
  <c r="G46" i="10"/>
  <c r="I46" i="12"/>
  <c r="M157" i="9"/>
  <c r="M156" i="9"/>
  <c r="T10" i="10"/>
  <c r="T9" i="10"/>
  <c r="J31" i="12"/>
  <c r="J21" i="12"/>
  <c r="J62" i="12"/>
  <c r="J44" i="12"/>
  <c r="J147" i="12"/>
  <c r="J236" i="12"/>
  <c r="G108" i="10"/>
  <c r="I108" i="12"/>
  <c r="G140" i="10"/>
  <c r="I140" i="12"/>
  <c r="G129" i="10"/>
  <c r="I129" i="12"/>
  <c r="J129" i="12"/>
  <c r="G118" i="10"/>
  <c r="I118" i="12" s="1"/>
  <c r="J118" i="12" s="1"/>
  <c r="G41" i="10"/>
  <c r="I41" i="12" s="1"/>
  <c r="J41" i="12" s="1"/>
  <c r="G194" i="10"/>
  <c r="I194" i="12"/>
  <c r="J42" i="12"/>
  <c r="J131" i="12"/>
  <c r="J168" i="12"/>
  <c r="J198" i="12"/>
  <c r="J218" i="12"/>
  <c r="I68" i="12"/>
  <c r="J23" i="12"/>
  <c r="J27" i="12"/>
  <c r="J43" i="12"/>
  <c r="J45" i="12"/>
  <c r="J51" i="12"/>
  <c r="J135" i="12"/>
  <c r="J148" i="12"/>
  <c r="J158" i="12"/>
  <c r="J196" i="12"/>
  <c r="J200" i="12"/>
  <c r="J202" i="12"/>
  <c r="S157" i="10"/>
  <c r="S210" i="10"/>
  <c r="S209" i="10"/>
  <c r="S156" i="10" s="1"/>
  <c r="H54" i="12"/>
  <c r="J54" i="12" s="1"/>
  <c r="H234" i="12"/>
  <c r="J234" i="12" s="1"/>
  <c r="T157" i="10"/>
  <c r="T156" i="10" s="1"/>
  <c r="I210" i="10"/>
  <c r="I209" i="10"/>
  <c r="U210" i="10"/>
  <c r="U209" i="10"/>
  <c r="U239" i="10" l="1"/>
  <c r="U238" i="10"/>
  <c r="T239" i="10"/>
  <c r="T238" i="10"/>
  <c r="N239" i="9"/>
  <c r="Q238" i="10"/>
  <c r="Q239" i="10"/>
  <c r="L238" i="10"/>
  <c r="L239" i="10"/>
  <c r="P239" i="10"/>
  <c r="P238" i="10"/>
  <c r="M238" i="10"/>
  <c r="M239" i="10"/>
  <c r="O238" i="10"/>
  <c r="O239" i="10"/>
  <c r="S239" i="10"/>
  <c r="S238" i="10"/>
  <c r="V239" i="10"/>
  <c r="V238" i="10"/>
  <c r="J201" i="12"/>
  <c r="N157" i="10"/>
  <c r="N156" i="10" s="1"/>
  <c r="G46" i="9"/>
  <c r="H46" i="12" s="1"/>
  <c r="J46" i="12" s="1"/>
  <c r="G122" i="10"/>
  <c r="I122" i="12" s="1"/>
  <c r="G52" i="10"/>
  <c r="I52" i="12" s="1"/>
  <c r="G220" i="10"/>
  <c r="H212" i="12"/>
  <c r="J212" i="12" s="1"/>
  <c r="J124" i="12"/>
  <c r="J138" i="12"/>
  <c r="G150" i="9"/>
  <c r="H150" i="12" s="1"/>
  <c r="J150" i="12" s="1"/>
  <c r="G132" i="9"/>
  <c r="H132" i="12" s="1"/>
  <c r="J132" i="12" s="1"/>
  <c r="G181" i="10"/>
  <c r="I181" i="12" s="1"/>
  <c r="J181" i="12" s="1"/>
  <c r="J156" i="10"/>
  <c r="J239" i="10" s="1"/>
  <c r="J58" i="12"/>
  <c r="J63" i="12"/>
  <c r="J133" i="12"/>
  <c r="H154" i="12"/>
  <c r="J154" i="12" s="1"/>
  <c r="G152" i="9"/>
  <c r="H152" i="12" s="1"/>
  <c r="J152" i="12" s="1"/>
  <c r="J172" i="12"/>
  <c r="J194" i="12"/>
  <c r="J71" i="12"/>
  <c r="J74" i="12"/>
  <c r="J128" i="12"/>
  <c r="J197" i="12"/>
  <c r="J151" i="12"/>
  <c r="G159" i="9"/>
  <c r="J206" i="12"/>
  <c r="H157" i="10"/>
  <c r="H156" i="10" s="1"/>
  <c r="H238" i="10" s="1"/>
  <c r="G159" i="10"/>
  <c r="I159" i="12" s="1"/>
  <c r="G205" i="10"/>
  <c r="I205" i="12" s="1"/>
  <c r="G205" i="9"/>
  <c r="H205" i="12" s="1"/>
  <c r="G146" i="10"/>
  <c r="I146" i="12" s="1"/>
  <c r="J146" i="12" s="1"/>
  <c r="J56" i="12"/>
  <c r="I10" i="10"/>
  <c r="I9" i="10" s="1"/>
  <c r="J92" i="12"/>
  <c r="J208" i="12"/>
  <c r="R157" i="10"/>
  <c r="R156" i="10" s="1"/>
  <c r="J157" i="9"/>
  <c r="J191" i="12"/>
  <c r="K210" i="9"/>
  <c r="K209" i="9" s="1"/>
  <c r="J221" i="12"/>
  <c r="J233" i="12"/>
  <c r="J40" i="12"/>
  <c r="J72" i="12"/>
  <c r="J175" i="12"/>
  <c r="J228" i="12"/>
  <c r="J25" i="12"/>
  <c r="J61" i="12"/>
  <c r="J139" i="12"/>
  <c r="J162" i="12"/>
  <c r="J170" i="12"/>
  <c r="J178" i="12"/>
  <c r="I157" i="9"/>
  <c r="J189" i="12"/>
  <c r="L210" i="9"/>
  <c r="L209" i="9" s="1"/>
  <c r="J237" i="12"/>
  <c r="J18" i="12"/>
  <c r="J10" i="10"/>
  <c r="J9" i="10" s="1"/>
  <c r="H10" i="10"/>
  <c r="H9" i="10" s="1"/>
  <c r="J229" i="12"/>
  <c r="J227" i="12"/>
  <c r="J64" i="12"/>
  <c r="J100" i="12"/>
  <c r="I210" i="9"/>
  <c r="I209" i="9" s="1"/>
  <c r="J223" i="12"/>
  <c r="J235" i="12"/>
  <c r="J24" i="12"/>
  <c r="G66" i="10"/>
  <c r="I66" i="12" s="1"/>
  <c r="J232" i="12"/>
  <c r="K10" i="10"/>
  <c r="K9" i="10" s="1"/>
  <c r="K238" i="10" s="1"/>
  <c r="G11" i="10"/>
  <c r="J69" i="12"/>
  <c r="J84" i="12"/>
  <c r="J77" i="12"/>
  <c r="J35" i="12"/>
  <c r="G11" i="9"/>
  <c r="H11" i="12" s="1"/>
  <c r="H26" i="12"/>
  <c r="G108" i="9"/>
  <c r="H108" i="12" s="1"/>
  <c r="J108" i="12" s="1"/>
  <c r="G98" i="9"/>
  <c r="H98" i="12" s="1"/>
  <c r="M239" i="9"/>
  <c r="M238" i="9"/>
  <c r="J112" i="12"/>
  <c r="H110" i="12"/>
  <c r="J110" i="12" s="1"/>
  <c r="J107" i="12"/>
  <c r="G104" i="9"/>
  <c r="H104" i="12" s="1"/>
  <c r="J104" i="12" s="1"/>
  <c r="J106" i="12"/>
  <c r="H10" i="9"/>
  <c r="H9" i="9" s="1"/>
  <c r="H102" i="12"/>
  <c r="J102" i="12" s="1"/>
  <c r="J183" i="12"/>
  <c r="J180" i="12"/>
  <c r="J137" i="12"/>
  <c r="G98" i="10"/>
  <c r="I98" i="12" s="1"/>
  <c r="J192" i="12"/>
  <c r="J182" i="12"/>
  <c r="J190" i="12"/>
  <c r="J188" i="12"/>
  <c r="J184" i="12"/>
  <c r="J186" i="12"/>
  <c r="J161" i="12"/>
  <c r="J167" i="12"/>
  <c r="J169" i="12"/>
  <c r="J173" i="12"/>
  <c r="J177" i="12"/>
  <c r="J116" i="12"/>
  <c r="G111" i="10"/>
  <c r="I111" i="12" s="1"/>
  <c r="J117" i="12"/>
  <c r="J114" i="12"/>
  <c r="J105" i="12"/>
  <c r="J103" i="12"/>
  <c r="J101" i="12"/>
  <c r="J99" i="12"/>
  <c r="J81" i="12"/>
  <c r="I67" i="12"/>
  <c r="J67" i="12" s="1"/>
  <c r="J95" i="12"/>
  <c r="J73" i="12"/>
  <c r="J68" i="12"/>
  <c r="J70" i="12"/>
  <c r="J78" i="12"/>
  <c r="J80" i="12"/>
  <c r="J85" i="12"/>
  <c r="J93" i="12"/>
  <c r="J97" i="12"/>
  <c r="J96" i="12"/>
  <c r="J89" i="12"/>
  <c r="J75" i="12"/>
  <c r="J83" i="12"/>
  <c r="J88" i="12"/>
  <c r="J91" i="12"/>
  <c r="J38" i="12"/>
  <c r="G33" i="10"/>
  <c r="I33" i="12" s="1"/>
  <c r="J36" i="12"/>
  <c r="J34" i="12"/>
  <c r="J37" i="12"/>
  <c r="J39" i="12"/>
  <c r="I11" i="12"/>
  <c r="I238" i="10"/>
  <c r="I239" i="10"/>
  <c r="J20" i="12"/>
  <c r="J22" i="12"/>
  <c r="J26" i="12"/>
  <c r="J28" i="12"/>
  <c r="J30" i="12"/>
  <c r="J32" i="12"/>
  <c r="I16" i="12"/>
  <c r="J16" i="12" s="1"/>
  <c r="J17" i="12"/>
  <c r="K156" i="9"/>
  <c r="G220" i="9"/>
  <c r="H156" i="9"/>
  <c r="J156" i="9"/>
  <c r="L156" i="9"/>
  <c r="I156" i="9"/>
  <c r="G140" i="9"/>
  <c r="H140" i="12" s="1"/>
  <c r="J140" i="12" s="1"/>
  <c r="K10" i="9"/>
  <c r="K9" i="9" s="1"/>
  <c r="G122" i="9"/>
  <c r="H122" i="12" s="1"/>
  <c r="J122" i="12" s="1"/>
  <c r="G111" i="9"/>
  <c r="H111" i="12" s="1"/>
  <c r="J111" i="12" s="1"/>
  <c r="I10" i="9"/>
  <c r="I9" i="9" s="1"/>
  <c r="J10" i="9"/>
  <c r="J9" i="9" s="1"/>
  <c r="G66" i="9"/>
  <c r="H66" i="12" s="1"/>
  <c r="J66" i="12" s="1"/>
  <c r="L10" i="9"/>
  <c r="L9" i="9" s="1"/>
  <c r="G60" i="9"/>
  <c r="H60" i="12" s="1"/>
  <c r="J60" i="12" s="1"/>
  <c r="G52" i="9"/>
  <c r="H52" i="12" s="1"/>
  <c r="J52" i="12" s="1"/>
  <c r="G33" i="9"/>
  <c r="H33" i="12" s="1"/>
  <c r="J33" i="12" s="1"/>
  <c r="J238" i="10" l="1"/>
  <c r="H239" i="10"/>
  <c r="G157" i="10"/>
  <c r="I157" i="12" s="1"/>
  <c r="J157" i="12" s="1"/>
  <c r="G10" i="10"/>
  <c r="J11" i="12"/>
  <c r="J98" i="12"/>
  <c r="J205" i="12"/>
  <c r="G157" i="9"/>
  <c r="H157" i="12" s="1"/>
  <c r="H159" i="12"/>
  <c r="J159" i="12" s="1"/>
  <c r="G210" i="10"/>
  <c r="I220" i="12"/>
  <c r="N238" i="10"/>
  <c r="N239" i="10"/>
  <c r="R238" i="10"/>
  <c r="R239" i="10"/>
  <c r="K239" i="10"/>
  <c r="G10" i="9"/>
  <c r="H10" i="12" s="1"/>
  <c r="H238" i="9"/>
  <c r="I238" i="9"/>
  <c r="J238" i="9"/>
  <c r="K238" i="9"/>
  <c r="H239" i="9"/>
  <c r="L239" i="9"/>
  <c r="K239" i="9"/>
  <c r="I239" i="9"/>
  <c r="I10" i="12"/>
  <c r="G9" i="10"/>
  <c r="J239" i="9"/>
  <c r="G210" i="9"/>
  <c r="H220" i="12"/>
  <c r="J220" i="12" s="1"/>
  <c r="L238" i="9"/>
  <c r="I210" i="12" l="1"/>
  <c r="G209" i="10"/>
  <c r="G9" i="9"/>
  <c r="H9" i="12" s="1"/>
  <c r="J10" i="12"/>
  <c r="I9" i="12"/>
  <c r="G209" i="9"/>
  <c r="H210" i="12"/>
  <c r="J210" i="12" s="1"/>
  <c r="I209" i="12" l="1"/>
  <c r="G156" i="10"/>
  <c r="J9" i="12"/>
  <c r="H209" i="12"/>
  <c r="J209" i="12" s="1"/>
  <c r="G156" i="9"/>
  <c r="I156" i="12" l="1"/>
  <c r="G239" i="10"/>
  <c r="I239" i="12" s="1"/>
  <c r="G238" i="10"/>
  <c r="I238" i="12" s="1"/>
  <c r="H156" i="12"/>
  <c r="J156" i="12" s="1"/>
  <c r="G239" i="9"/>
  <c r="H239" i="12" s="1"/>
  <c r="G238" i="9"/>
  <c r="H238" i="12" s="1"/>
  <c r="J238" i="12" l="1"/>
  <c r="J239" i="12"/>
</calcChain>
</file>

<file path=xl/comments1.xml><?xml version="1.0" encoding="utf-8"?>
<comments xmlns="http://schemas.openxmlformats.org/spreadsheetml/2006/main">
  <authors>
    <author>Dostálová Anna</author>
  </authors>
  <commentList>
    <comment ref="F16" authorId="0" shapeId="0">
      <text>
        <r>
          <rPr>
            <sz val="14"/>
            <color indexed="81"/>
            <rFont val="Arial"/>
            <family val="2"/>
            <charset val="238"/>
          </rPr>
          <t>Příspěvkové organizace ze sociální oblasti - "sociální"
Příspěvkové organizace z  oblasti kultury -  "kultura"
Příspěvkové organizace z  oblasti školství - "školství"
Příspěvkové organizace z  oblasti dopravy - "doprava"
Příspěvkové organizace z  oblasti zdravotnictví - "zdravotnictví"</t>
        </r>
        <r>
          <rPr>
            <sz val="9"/>
            <color indexed="81"/>
            <rFont val="Tahoma"/>
            <family val="2"/>
            <charset val="238"/>
          </rPr>
          <t xml:space="preserve">
</t>
        </r>
      </text>
    </comment>
    <comment ref="F20" authorId="0" shapeId="0">
      <text>
        <r>
          <rPr>
            <sz val="14"/>
            <color indexed="81"/>
            <rFont val="Tahoma"/>
            <family val="2"/>
            <charset val="238"/>
          </rPr>
          <t>Příspěvkové organizace - vyplňuje pouze poslední čtyřčíslí ORG.</t>
        </r>
        <r>
          <rPr>
            <sz val="9"/>
            <color indexed="81"/>
            <rFont val="Tahoma"/>
            <family val="2"/>
            <charset val="238"/>
          </rPr>
          <t xml:space="preserve">
</t>
        </r>
      </text>
    </comment>
  </commentList>
</comments>
</file>

<file path=xl/sharedStrings.xml><?xml version="1.0" encoding="utf-8"?>
<sst xmlns="http://schemas.openxmlformats.org/spreadsheetml/2006/main" count="1643" uniqueCount="447">
  <si>
    <t>Příspěvkové organizace zřizované Olomouckým krajem</t>
  </si>
  <si>
    <t>Roční rozpočet -podrobný rozpis rozpočtu na rok 2019</t>
  </si>
  <si>
    <t>Náklady a výnosy příspěvkové organizace</t>
  </si>
  <si>
    <t>Tabulka č.1 - Hlavní činnost</t>
  </si>
  <si>
    <t>Tabulka č.2 - Doplňková činnost</t>
  </si>
  <si>
    <t>Tabulka č.3 -  Rekapitulace</t>
  </si>
  <si>
    <t>Oblast poskytování služeb</t>
  </si>
  <si>
    <t>Název příspěvkové organizace</t>
  </si>
  <si>
    <t>Sídlo -adresa</t>
  </si>
  <si>
    <t>IČ</t>
  </si>
  <si>
    <t>ORG</t>
  </si>
  <si>
    <t>Výkaz vyplnil:</t>
  </si>
  <si>
    <t>Jméno a příjmení</t>
  </si>
  <si>
    <t>Telefon</t>
  </si>
  <si>
    <t>E-mail</t>
  </si>
  <si>
    <t xml:space="preserve">Datum </t>
  </si>
  <si>
    <t>Schválil:</t>
  </si>
  <si>
    <t>statutární zástupce příspěvkové organizace</t>
  </si>
  <si>
    <t>Krajský úřad Olomouckého kraje
Odbor podpory řízení příspěvkových organizací</t>
  </si>
  <si>
    <r>
      <t xml:space="preserve">Příspěvkové organizace zašlou vyplněné tabulky na Portál PO a to nejpozději </t>
    </r>
    <r>
      <rPr>
        <b/>
        <u/>
        <sz val="12"/>
        <color theme="1"/>
        <rFont val="Arial"/>
        <family val="2"/>
        <charset val="238"/>
      </rPr>
      <t>do 28. 2. 2019</t>
    </r>
    <r>
      <rPr>
        <sz val="12"/>
        <color theme="1"/>
        <rFont val="Arial"/>
        <family val="2"/>
        <charset val="238"/>
      </rPr>
      <t xml:space="preserve">. </t>
    </r>
    <r>
      <rPr>
        <sz val="12"/>
        <color indexed="10"/>
        <rFont val="Arial"/>
        <family val="2"/>
        <charset val="238"/>
      </rPr>
      <t xml:space="preserve"> Název zaslaného souboru  musí být ve formátu: ORG příspěvkové organizace (poslední čtyřčíslí)_(rok vytvoření dokumentu)_SR_2019 tj. např. název souboru: </t>
    </r>
    <r>
      <rPr>
        <b/>
        <sz val="14"/>
        <color indexed="10"/>
        <rFont val="Arial"/>
        <family val="2"/>
        <charset val="238"/>
      </rPr>
      <t>1122_2019_SR_2019.</t>
    </r>
    <r>
      <rPr>
        <b/>
        <sz val="12"/>
        <rFont val="Arial"/>
        <family val="2"/>
        <charset val="238"/>
      </rPr>
      <t xml:space="preserve"> 
</t>
    </r>
    <r>
      <rPr>
        <sz val="12"/>
        <color indexed="8"/>
        <rFont val="Arial"/>
        <family val="2"/>
        <charset val="238"/>
      </rPr>
      <t xml:space="preserve">
</t>
    </r>
  </si>
  <si>
    <t>Tabulka č.1-Hlavní činnost</t>
  </si>
  <si>
    <t>ORG:</t>
  </si>
  <si>
    <t>Název příspěvkové organizace:</t>
  </si>
  <si>
    <t>Náklady a výnosy PO</t>
  </si>
  <si>
    <t>Hlavní činnost  / v Kč zaokrouhleno na tis. Kč- bez deset. místa  /</t>
  </si>
  <si>
    <r>
      <t xml:space="preserve">název hlav. činnosti </t>
    </r>
    <r>
      <rPr>
        <b/>
        <sz val="12"/>
        <rFont val="Arial"/>
        <family val="2"/>
        <charset val="238"/>
      </rPr>
      <t xml:space="preserve"> / ORJ</t>
    </r>
  </si>
  <si>
    <t>Název účetní položky</t>
  </si>
  <si>
    <t>ÚZ</t>
  </si>
  <si>
    <t>SÚ</t>
  </si>
  <si>
    <t>AÚ</t>
  </si>
  <si>
    <t>celkem</t>
  </si>
  <si>
    <t xml:space="preserve">A.Náklady celkem   - účtová tř. 5 </t>
  </si>
  <si>
    <t xml:space="preserve">I. Náklady z činnosti </t>
  </si>
  <si>
    <t xml:space="preserve">Spotřeba materiálu  </t>
  </si>
  <si>
    <t>z toho:</t>
  </si>
  <si>
    <t xml:space="preserve">potraviny pro klienty, žáky </t>
  </si>
  <si>
    <t>501</t>
  </si>
  <si>
    <t>030X</t>
  </si>
  <si>
    <t xml:space="preserve">potraviny pro zaměstnance </t>
  </si>
  <si>
    <t>036X</t>
  </si>
  <si>
    <t xml:space="preserve">potravimy pro ostatní </t>
  </si>
  <si>
    <t>037X</t>
  </si>
  <si>
    <t>ochranné pomůcky ( pro žáky a nad rámec zákona o dani z příjmů), prádlo, oděv, obuv pod hranicí (není zařazeno na účet 028)</t>
  </si>
  <si>
    <t>031X</t>
  </si>
  <si>
    <t xml:space="preserve">léky a zdravotnický materiál </t>
  </si>
  <si>
    <t>040X</t>
  </si>
  <si>
    <t xml:space="preserve">učebnice a bezplatně poskytované školní potřeby </t>
  </si>
  <si>
    <t>032X</t>
  </si>
  <si>
    <t xml:space="preserve">knihy, učební pomůcky, tisk (není zařazeno na účtu 028) - pořizované v souladu s právními předpisy) </t>
  </si>
  <si>
    <t>033X</t>
  </si>
  <si>
    <t>knihy, učební pomůcky, tisk (není zařazeno na účtu 028) - ostatní</t>
  </si>
  <si>
    <t>034X</t>
  </si>
  <si>
    <t xml:space="preserve">DDHM pod hranicí (není zařazeno na účet 028) </t>
  </si>
  <si>
    <t>035X</t>
  </si>
  <si>
    <t xml:space="preserve">materiál pro pracovní terapii </t>
  </si>
  <si>
    <t>050X</t>
  </si>
  <si>
    <t>technické a mediciální plyny</t>
  </si>
  <si>
    <t>051X</t>
  </si>
  <si>
    <t>pevná paliva a kapalná paliva (agregáty…)</t>
  </si>
  <si>
    <t>060X</t>
  </si>
  <si>
    <t>pohonné hmoty a maziva (dopravní prostředky)</t>
  </si>
  <si>
    <t>061X</t>
  </si>
  <si>
    <t xml:space="preserve">kancelářské potřeby a další spotřební materiál </t>
  </si>
  <si>
    <t>041X</t>
  </si>
  <si>
    <t>materiál na opravy a údržbu, náhradní díly</t>
  </si>
  <si>
    <t>042X</t>
  </si>
  <si>
    <t xml:space="preserve">čistící, dezinfekční a hygienické potřeby a přípravky </t>
  </si>
  <si>
    <t>043X</t>
  </si>
  <si>
    <t>posypový materiál (veškerý)</t>
  </si>
  <si>
    <t>044X</t>
  </si>
  <si>
    <t xml:space="preserve">propagační materiál </t>
  </si>
  <si>
    <t>045X</t>
  </si>
  <si>
    <t>aktivovaný materiál</t>
  </si>
  <si>
    <t>046X</t>
  </si>
  <si>
    <t>dopravní značení SSOK</t>
  </si>
  <si>
    <t>047X</t>
  </si>
  <si>
    <t>ostatní</t>
  </si>
  <si>
    <t xml:space="preserve">Spotřeba energie </t>
  </si>
  <si>
    <t>502</t>
  </si>
  <si>
    <t>vodné a stočné, včetně srážkové vody</t>
  </si>
  <si>
    <t>teplo a pára</t>
  </si>
  <si>
    <t xml:space="preserve">plyn (ne mediciální) </t>
  </si>
  <si>
    <t>elektrická energie</t>
  </si>
  <si>
    <t xml:space="preserve">Spotřeba jiných neskladovaných dodávek </t>
  </si>
  <si>
    <t>503</t>
  </si>
  <si>
    <t xml:space="preserve">Prodané zboží </t>
  </si>
  <si>
    <t>504</t>
  </si>
  <si>
    <t xml:space="preserve">Aktivace dlouhodobého majetku </t>
  </si>
  <si>
    <t>506</t>
  </si>
  <si>
    <t xml:space="preserve">aktivace dlouhodobého hmotného majetku </t>
  </si>
  <si>
    <t xml:space="preserve">aktivace dlouhodobého nehmotného majetku </t>
  </si>
  <si>
    <t>Aktivace oběžného majetku</t>
  </si>
  <si>
    <t>507</t>
  </si>
  <si>
    <t xml:space="preserve">Změna stavu zásob vlastní výroby </t>
  </si>
  <si>
    <t>508</t>
  </si>
  <si>
    <t xml:space="preserve">změna stavu nedokončené výroby </t>
  </si>
  <si>
    <t xml:space="preserve">změna stavu polotovarů </t>
  </si>
  <si>
    <t>změna stavu výrobků</t>
  </si>
  <si>
    <t>změna stavu ostatních zásob</t>
  </si>
  <si>
    <t xml:space="preserve">Opravy a udržování </t>
  </si>
  <si>
    <t>511</t>
  </si>
  <si>
    <t xml:space="preserve">nemovitého majetku do 100 tis. Kč </t>
  </si>
  <si>
    <t>nemovitého majetku od 100 tis. do 500 tis. Kč</t>
  </si>
  <si>
    <t xml:space="preserve">nemovitého majteku nad 500 tis.Kč </t>
  </si>
  <si>
    <t xml:space="preserve">movitého majetku - strojů, přístrojů a zařízení </t>
  </si>
  <si>
    <t xml:space="preserve">movitého majetku - dopravních prostředků </t>
  </si>
  <si>
    <t>restaurování sbírek</t>
  </si>
  <si>
    <t xml:space="preserve">Cestovné </t>
  </si>
  <si>
    <t>512</t>
  </si>
  <si>
    <t>tuzemské</t>
  </si>
  <si>
    <t>zahraniční</t>
  </si>
  <si>
    <t>Náklady na reprezentaci (číslo účtu 513)</t>
  </si>
  <si>
    <t>513</t>
  </si>
  <si>
    <t>Aktivace vnitroorganizačních služeb</t>
  </si>
  <si>
    <t>516</t>
  </si>
  <si>
    <t xml:space="preserve">Ostatní služby </t>
  </si>
  <si>
    <t>518</t>
  </si>
  <si>
    <t xml:space="preserve">poštovné </t>
  </si>
  <si>
    <t>internet, poplatky za registaci domény</t>
  </si>
  <si>
    <t>bankovní poplatky</t>
  </si>
  <si>
    <t>nájemné bytových prostor bez plateb za související služby</t>
  </si>
  <si>
    <t>nájemné nebytových prostor bez  plateb za související služby</t>
  </si>
  <si>
    <t>nájemné za movitý majetek  bez plateb za související služby</t>
  </si>
  <si>
    <t>stravování - dodavatelsky</t>
  </si>
  <si>
    <t>stravovávní - věcná režie žáci</t>
  </si>
  <si>
    <t>konzultační, poradenské a právní služby</t>
  </si>
  <si>
    <t>školení a vzdělávání (ne zaměstnanci)</t>
  </si>
  <si>
    <t>038X</t>
  </si>
  <si>
    <t>telekomunikace pevné linky</t>
  </si>
  <si>
    <t>039X</t>
  </si>
  <si>
    <t>telekomunikace - mobilní telefony</t>
  </si>
  <si>
    <t>052X</t>
  </si>
  <si>
    <t>poplatky za rozhlas a televizi</t>
  </si>
  <si>
    <t>technické kontroly a revize vyplývající z právních předpisů</t>
  </si>
  <si>
    <t>zpracování ekonomických agend</t>
  </si>
  <si>
    <t>úklid prováděný dodavatelsky</t>
  </si>
  <si>
    <t>ostraha prováděná dodavatelsky</t>
  </si>
  <si>
    <t>odvoz a likvidace komunálního odpadu</t>
  </si>
  <si>
    <t>odvoz a likvidace nebezpečného odpadu</t>
  </si>
  <si>
    <t>053X</t>
  </si>
  <si>
    <t>drobný dlouhodobý nehmotný majetek do dolní hranice ve vazbě na vnitřní předpis</t>
  </si>
  <si>
    <t>údržba software a licence</t>
  </si>
  <si>
    <t>finanční leasing</t>
  </si>
  <si>
    <t>048X</t>
  </si>
  <si>
    <t>propagační a reklamní činnost, tiskové a knihařské služby</t>
  </si>
  <si>
    <t>054X</t>
  </si>
  <si>
    <t>údržba zeleně, parků a zahrad</t>
  </si>
  <si>
    <t>055X</t>
  </si>
  <si>
    <t>praní prádla dodavatelsky</t>
  </si>
  <si>
    <t>056X</t>
  </si>
  <si>
    <t>měření emisí, STK</t>
  </si>
  <si>
    <t>057X</t>
  </si>
  <si>
    <t>ostatní služby (studie, koncepce, projekty - KIDSOK)</t>
  </si>
  <si>
    <t>058X</t>
  </si>
  <si>
    <t>ediční činnost, výstavy a restaurování</t>
  </si>
  <si>
    <t>049X</t>
  </si>
  <si>
    <t>náklady s pořízením věcného břemene</t>
  </si>
  <si>
    <t>autoškola, svářečský kurz</t>
  </si>
  <si>
    <t>059X</t>
  </si>
  <si>
    <t>Mzdové náklady</t>
  </si>
  <si>
    <t>521</t>
  </si>
  <si>
    <t>prostředky na platy, mzdy</t>
  </si>
  <si>
    <t>ostatní osobní náklady</t>
  </si>
  <si>
    <t>odstupné</t>
  </si>
  <si>
    <t>náhrada mzdy za dočasnou pracovní neschopnost</t>
  </si>
  <si>
    <t>Zákonné sociální pojištění</t>
  </si>
  <si>
    <t>524</t>
  </si>
  <si>
    <t>sociální pojištění</t>
  </si>
  <si>
    <t>zdravotní pojištění</t>
  </si>
  <si>
    <t>Jiné sociální pojištění</t>
  </si>
  <si>
    <t>525</t>
  </si>
  <si>
    <t>povinné úrazové pojištění zaměstnanců (zákon č. 266/2006Sb.)</t>
  </si>
  <si>
    <t>Zákonné sociální náklady</t>
  </si>
  <si>
    <t>527</t>
  </si>
  <si>
    <t>základní  příděl do FKSP</t>
  </si>
  <si>
    <t>ochranné  pomůcky v souladu se zákonem o dani z příjmu</t>
  </si>
  <si>
    <t>příspěvek na stravování zaměstnanců</t>
  </si>
  <si>
    <t>preventivní prohlídky</t>
  </si>
  <si>
    <t>školení a vzdělávání, konference (zaměstnanci)</t>
  </si>
  <si>
    <t>Jiné sociální náklady</t>
  </si>
  <si>
    <t>528</t>
  </si>
  <si>
    <t>příspěvek na stravování zaměstnanců nad limit</t>
  </si>
  <si>
    <t>Daně a poplatky</t>
  </si>
  <si>
    <t>531
532</t>
  </si>
  <si>
    <t>Jiné daně a poplatky</t>
  </si>
  <si>
    <t>538</t>
  </si>
  <si>
    <t>poplatky za užívání dálnic a rychlostních silnic, mýtné, dálniční známky</t>
  </si>
  <si>
    <t>správní poplatky</t>
  </si>
  <si>
    <t>soudní poplatky</t>
  </si>
  <si>
    <t>Ostatní náklady</t>
  </si>
  <si>
    <t>541,542 
543,547</t>
  </si>
  <si>
    <t>Prodaný materiál</t>
  </si>
  <si>
    <t>544</t>
  </si>
  <si>
    <t>Tvorba fondů</t>
  </si>
  <si>
    <t>548</t>
  </si>
  <si>
    <t>zúčtování rozdílů mezi příjmem z prodeje a zůstatkovou cenou majetku v souvislosti s tvorbou FI</t>
  </si>
  <si>
    <t>Ostatní náklady z činnosti</t>
  </si>
  <si>
    <t>549</t>
  </si>
  <si>
    <t>pojištění PO za škody způsobené provozem</t>
  </si>
  <si>
    <t>pojištění motorových vozidel</t>
  </si>
  <si>
    <t>odvody za neplnění povinností ZTP</t>
  </si>
  <si>
    <t>Odpisy dlouhodobého majetku</t>
  </si>
  <si>
    <t>551</t>
  </si>
  <si>
    <t>552,553
555,557</t>
  </si>
  <si>
    <t>Tvorba a zúčtování opravných položek</t>
  </si>
  <si>
    <t>556</t>
  </si>
  <si>
    <t>Náklady z drobného dlouhodobého majetku</t>
  </si>
  <si>
    <t>558</t>
  </si>
  <si>
    <t>drobný dlouhodobý hmotný</t>
  </si>
  <si>
    <t>drobný dlouhodobý nehmotný majetek</t>
  </si>
  <si>
    <t>knihy, učebnice, učební pomůcky,PC</t>
  </si>
  <si>
    <t>předměty nakoupené do sbírky muzejní povahy oceněné 1,- Kč</t>
  </si>
  <si>
    <t>II. Finanční náklady</t>
  </si>
  <si>
    <t>Prodané cenné papíry a podíly</t>
  </si>
  <si>
    <t>561</t>
  </si>
  <si>
    <t>Úroky</t>
  </si>
  <si>
    <t>562</t>
  </si>
  <si>
    <t>Ostatní finanční náklady</t>
  </si>
  <si>
    <t>563,564
569</t>
  </si>
  <si>
    <t>III. Náklady na transfery</t>
  </si>
  <si>
    <t>Náklady vybraných místních vládních institucí na transfery</t>
  </si>
  <si>
    <t>572</t>
  </si>
  <si>
    <t>IV.  Daň z příjmu</t>
  </si>
  <si>
    <t>Daň z příjmů</t>
  </si>
  <si>
    <t>591</t>
  </si>
  <si>
    <t>Dodatečné odvody daně z příjmů</t>
  </si>
  <si>
    <t>595</t>
  </si>
  <si>
    <t xml:space="preserve">B.Výnosy celkem   - účtová tř. 6 </t>
  </si>
  <si>
    <t>I. Výnosy z vlastních výkonů a zboží</t>
  </si>
  <si>
    <t>Výnosy z prodeje vlastních výrobků</t>
  </si>
  <si>
    <t>601</t>
  </si>
  <si>
    <t>Výnosy z prodeje služeb</t>
  </si>
  <si>
    <t>602</t>
  </si>
  <si>
    <t>stravné - klienti, žáci</t>
  </si>
  <si>
    <t>stravně - zaměstnanci</t>
  </si>
  <si>
    <t>stravné - cizí strávníci</t>
  </si>
  <si>
    <t>služby - klienti</t>
  </si>
  <si>
    <t>příspěvek na péči</t>
  </si>
  <si>
    <t>odlehčovací služby</t>
  </si>
  <si>
    <t>vyrovnání nákladů za pobyt od rodinných příslušníků</t>
  </si>
  <si>
    <t>výnosy za fakultativní služby</t>
  </si>
  <si>
    <t>archelogické výzkumy</t>
  </si>
  <si>
    <t>příspěvky na ošetřovné, přídavky na děti,na péči, příjmy od klientů</t>
  </si>
  <si>
    <t>ubytování - klienti, žáci</t>
  </si>
  <si>
    <t>ubytování - ostatní</t>
  </si>
  <si>
    <t>školné</t>
  </si>
  <si>
    <t>školení, semináře, konference</t>
  </si>
  <si>
    <t>produktivní práce žáků</t>
  </si>
  <si>
    <t>za zdravotní péči hrazenou zdravotními pojišťovnami</t>
  </si>
  <si>
    <t>vstupné a příjem z archeologického výzkumu</t>
  </si>
  <si>
    <t>příspěvky na podporu samostatného bydlení</t>
  </si>
  <si>
    <t>kopírování</t>
  </si>
  <si>
    <t>výnosy za služby spojené s nájemným</t>
  </si>
  <si>
    <t>Výnosy z pronájmu</t>
  </si>
  <si>
    <t>603</t>
  </si>
  <si>
    <t>bytových prostor bez plateb za související služby</t>
  </si>
  <si>
    <t>nebytových prostor bez plateb za související služby</t>
  </si>
  <si>
    <t>movité věci, zařízení</t>
  </si>
  <si>
    <t>služební byty</t>
  </si>
  <si>
    <t>pozemky</t>
  </si>
  <si>
    <t>Výnosy z prodaného zboží</t>
  </si>
  <si>
    <t>604</t>
  </si>
  <si>
    <t>Jiné výnosy z vlastních výkonů</t>
  </si>
  <si>
    <t>609</t>
  </si>
  <si>
    <t>Ostatní výnosy</t>
  </si>
  <si>
    <t>641,642
643</t>
  </si>
  <si>
    <t>Výnosy z prodeje materiálu</t>
  </si>
  <si>
    <t>644</t>
  </si>
  <si>
    <t>Výnosy z prodeje dlouhodobého nehmotného  majetku</t>
  </si>
  <si>
    <t>645</t>
  </si>
  <si>
    <t>Výnosy z prodeje dlouh. hmot. majetku kromě pozemků</t>
  </si>
  <si>
    <t>646</t>
  </si>
  <si>
    <t>Čerpání fondů</t>
  </si>
  <si>
    <t>648</t>
  </si>
  <si>
    <t>fond odměn</t>
  </si>
  <si>
    <t>rezervní fond tvořený ze zlepšeného výsledku hospodaření</t>
  </si>
  <si>
    <t>rezervní fond tvořený z ostatních titulů</t>
  </si>
  <si>
    <t>FKSP</t>
  </si>
  <si>
    <t>070X</t>
  </si>
  <si>
    <t>fond investic</t>
  </si>
  <si>
    <t>080X</t>
  </si>
  <si>
    <t>ostatní (0900 - 0998)</t>
  </si>
  <si>
    <t>Ostatní výnosy z činnosti</t>
  </si>
  <si>
    <t>649</t>
  </si>
  <si>
    <t>výnosy z pojistných událostí</t>
  </si>
  <si>
    <t>proúčtování (snížení) nekrytého fondu investic</t>
  </si>
  <si>
    <t>II. Finanční výnosy</t>
  </si>
  <si>
    <t>Výnosy z prodeje cenných papírů a podílů</t>
  </si>
  <si>
    <t>661</t>
  </si>
  <si>
    <t>662</t>
  </si>
  <si>
    <t>Ostatní finanční výnosy</t>
  </si>
  <si>
    <t>663,664
669</t>
  </si>
  <si>
    <t>III. Výnosy z transferů</t>
  </si>
  <si>
    <t>Výnosy vybraných místních vládních institucí z transferů</t>
  </si>
  <si>
    <t>672</t>
  </si>
  <si>
    <t>a)</t>
  </si>
  <si>
    <t>Přijaté transfery ze státního rozpočtu</t>
  </si>
  <si>
    <t>030x   091x</t>
  </si>
  <si>
    <t>MŠMT (UZ 33 353)</t>
  </si>
  <si>
    <t>33353</t>
  </si>
  <si>
    <t>MŠMT - ostatní účelové dotace</t>
  </si>
  <si>
    <t>MPSV (státní příspěvek pro děti vyžadující okamžitou péči)</t>
  </si>
  <si>
    <t>13307</t>
  </si>
  <si>
    <t>MPSV (úřady práce)</t>
  </si>
  <si>
    <t>státní fondy</t>
  </si>
  <si>
    <t>Regionální rada regionu soudržnosti Střední Morava</t>
  </si>
  <si>
    <t>SFŽP</t>
  </si>
  <si>
    <t xml:space="preserve">b) </t>
  </si>
  <si>
    <t xml:space="preserve">Přijaté transfery z rozpočtu Olomouckého kraje </t>
  </si>
  <si>
    <t>050x</t>
  </si>
  <si>
    <t>příspěvek na provoz</t>
  </si>
  <si>
    <t>00300</t>
  </si>
  <si>
    <t xml:space="preserve">příspěvek na provoz - mzdové náklady </t>
  </si>
  <si>
    <t>00301</t>
  </si>
  <si>
    <t>příspěvek na provoz - nájemné</t>
  </si>
  <si>
    <t>00304</t>
  </si>
  <si>
    <t xml:space="preserve">příspěvek na provoz - odpisy </t>
  </si>
  <si>
    <t>00302</t>
  </si>
  <si>
    <t>příspěvek na provoz - účelově určený</t>
  </si>
  <si>
    <t>00303</t>
  </si>
  <si>
    <t xml:space="preserve">příspěvek na provoz -pojistné plnění </t>
  </si>
  <si>
    <t>00305</t>
  </si>
  <si>
    <t>rezerva pro PO - záchranný archeologický výzkum</t>
  </si>
  <si>
    <t>00308</t>
  </si>
  <si>
    <t xml:space="preserve">příspěvek na úhradu prokazatelné ztráty dopravcům -veřejná linková doprava </t>
  </si>
  <si>
    <t>00130</t>
  </si>
  <si>
    <t xml:space="preserve">příspěvek na úhradu prokazatelné ztráty dopravcům - drážní doprava </t>
  </si>
  <si>
    <t>00132</t>
  </si>
  <si>
    <t xml:space="preserve">příspěvek na úhradu protarifovací ztráty - drážní doprava </t>
  </si>
  <si>
    <t>00133</t>
  </si>
  <si>
    <t xml:space="preserve">příspěvek na úhradu prokazatelné ztráty - od obcí </t>
  </si>
  <si>
    <t>00134</t>
  </si>
  <si>
    <t>přebytek hospodaření</t>
  </si>
  <si>
    <t>00020</t>
  </si>
  <si>
    <t>příspěvek na provoz - účelově určený (UZ 13 305)</t>
  </si>
  <si>
    <t>opravy -oblast školství,sociálních věcí, dopravy,kultury, zdravotnictví  (UZ 000 10, 00011, 00012, 00013, 00014)</t>
  </si>
  <si>
    <t xml:space="preserve">ostatní </t>
  </si>
  <si>
    <t>c)</t>
  </si>
  <si>
    <t xml:space="preserve">Přijaté transfery na provoz z rozpočtu obcí </t>
  </si>
  <si>
    <t>051x</t>
  </si>
  <si>
    <t>d)</t>
  </si>
  <si>
    <t xml:space="preserve">Transferový podíl </t>
  </si>
  <si>
    <t>075x</t>
  </si>
  <si>
    <t xml:space="preserve">C. 1. VÝSLEDEK HOSPODAŘENÍ PŘED ZDANĚNÍM </t>
  </si>
  <si>
    <t>C. 2. VÝSLEDEK HOSPODAŘENÍ BĚŽNÉHO ÚČETNÍHO OBDOBÍ /B-A/</t>
  </si>
  <si>
    <t>doplňující údaje</t>
  </si>
  <si>
    <t xml:space="preserve">Průměrný přepočtený počet pracovníků </t>
  </si>
  <si>
    <t>Schválená kapacita PO pro rozpočtovaný rok</t>
  </si>
  <si>
    <t>Závazky vůči zřizovateli / odvod z FI - odpisy /</t>
  </si>
  <si>
    <t>Závazky vůči zřizovateli / odvod z FI na spolufinancování invest.akcí ../ (UZ 00010, 00011,00012, 00013, 00014)</t>
  </si>
  <si>
    <t>Závazný ukazatel limit mzdových prostředků</t>
  </si>
  <si>
    <t>Datum:</t>
  </si>
  <si>
    <t xml:space="preserve">Vypracoval: </t>
  </si>
  <si>
    <t>Tabulka č.2-Doplňková  činnost</t>
  </si>
  <si>
    <t>Doplňková činnost   / v Kč zaokrouhleno na tis. Kč- bez deset. místa  /</t>
  </si>
  <si>
    <t>název činnosti (dle zřizovací listiny)</t>
  </si>
  <si>
    <t>000X</t>
  </si>
  <si>
    <t>009X</t>
  </si>
  <si>
    <t>010X</t>
  </si>
  <si>
    <t>001X</t>
  </si>
  <si>
    <t>002X</t>
  </si>
  <si>
    <t>003X</t>
  </si>
  <si>
    <t>004X</t>
  </si>
  <si>
    <t>005X</t>
  </si>
  <si>
    <t>006X</t>
  </si>
  <si>
    <t>007X</t>
  </si>
  <si>
    <t>008X</t>
  </si>
  <si>
    <t>011X</t>
  </si>
  <si>
    <t>012X</t>
  </si>
  <si>
    <t>013X</t>
  </si>
  <si>
    <t>014X</t>
  </si>
  <si>
    <t>015X</t>
  </si>
  <si>
    <t>016X</t>
  </si>
  <si>
    <t>017X</t>
  </si>
  <si>
    <t>018X</t>
  </si>
  <si>
    <t>019X</t>
  </si>
  <si>
    <t>020X</t>
  </si>
  <si>
    <t>021X</t>
  </si>
  <si>
    <t>022X</t>
  </si>
  <si>
    <t>023X</t>
  </si>
  <si>
    <t>024X</t>
  </si>
  <si>
    <t>025X</t>
  </si>
  <si>
    <t>026X</t>
  </si>
  <si>
    <t>027X</t>
  </si>
  <si>
    <t>028X</t>
  </si>
  <si>
    <t>029X</t>
  </si>
  <si>
    <t>003x   005x</t>
  </si>
  <si>
    <t xml:space="preserve">MŠMT </t>
  </si>
  <si>
    <t>000x</t>
  </si>
  <si>
    <t>001x</t>
  </si>
  <si>
    <t>007x</t>
  </si>
  <si>
    <t>Doplňující údaje</t>
  </si>
  <si>
    <t>Průměrný přepočtený počet pracovníků</t>
  </si>
  <si>
    <t xml:space="preserve"> / v Kč zaokrouhleno na tis. Kč - bez deset. místa  /</t>
  </si>
  <si>
    <t>Celkem</t>
  </si>
  <si>
    <t>Hlavní činnost</t>
  </si>
  <si>
    <t>Doplňková činnost</t>
  </si>
  <si>
    <t>Proúčtování (snížení) nekrytého fondu investic</t>
  </si>
  <si>
    <t>Pokyny pro vyplňování tabulek :</t>
  </si>
  <si>
    <t>1.</t>
  </si>
  <si>
    <t>V jednotlivých listech formuláře vyplňujeme pouze bílá políčka !</t>
  </si>
  <si>
    <t>2.</t>
  </si>
  <si>
    <t xml:space="preserve">Po vyplnění údajů (název příspěvkové organizace, IČ, adresa atd.) budou tyto údaje automaticky přeneseny do ostatních tabulek. V případě ORG vyplňuje příspěvková organizace pouze poslední čtyřčíslí ORG. </t>
  </si>
  <si>
    <t>3.</t>
  </si>
  <si>
    <r>
      <t>Rozpis rozpočtu je sestaven</t>
    </r>
    <r>
      <rPr>
        <b/>
        <sz val="10"/>
        <color indexed="8"/>
        <rFont val="Calibri"/>
        <family val="2"/>
        <charset val="238"/>
      </rPr>
      <t xml:space="preserve"> </t>
    </r>
    <r>
      <rPr>
        <b/>
        <sz val="10"/>
        <color rgb="FFFF0000"/>
        <rFont val="Calibri"/>
        <family val="2"/>
        <charset val="238"/>
      </rPr>
      <t>v Kč zaokrouhlených na tis. Kč</t>
    </r>
    <r>
      <rPr>
        <sz val="10"/>
        <color rgb="FFFF0000"/>
        <rFont val="Calibri"/>
        <family val="2"/>
        <charset val="238"/>
      </rPr>
      <t xml:space="preserve"> </t>
    </r>
    <r>
      <rPr>
        <b/>
        <u/>
        <sz val="10"/>
        <color rgb="FFFF0000"/>
        <rFont val="Calibri"/>
        <family val="2"/>
        <charset val="238"/>
      </rPr>
      <t>(tj. 25,325 tis. Kč bude v rozpisu SR uvedeno jako 25 000 Kč).</t>
    </r>
    <r>
      <rPr>
        <sz val="10"/>
        <color indexed="8"/>
        <rFont val="Calibri"/>
        <family val="2"/>
        <charset val="238"/>
      </rPr>
      <t xml:space="preserve"> </t>
    </r>
    <r>
      <rPr>
        <b/>
        <sz val="10"/>
        <color rgb="FFFF0000"/>
        <rFont val="Calibri"/>
        <family val="2"/>
        <charset val="238"/>
      </rPr>
      <t>NEUVÁDÉT ÚDAJE NA DESET. MÍSTA</t>
    </r>
    <r>
      <rPr>
        <sz val="10"/>
        <color indexed="8"/>
        <rFont val="Calibri"/>
        <family val="2"/>
        <charset val="238"/>
      </rPr>
      <t>. Výjimkou je údaj průměrný přepočtený počet pracovníků (na 2 deset. místa).</t>
    </r>
  </si>
  <si>
    <t>4.</t>
  </si>
  <si>
    <r>
      <t xml:space="preserve">Příspěvkové organizace ze </t>
    </r>
    <r>
      <rPr>
        <b/>
        <sz val="10"/>
        <rFont val="Calibri"/>
        <family val="2"/>
        <charset val="238"/>
      </rPr>
      <t xml:space="preserve">sociální oblasti </t>
    </r>
    <r>
      <rPr>
        <sz val="10"/>
        <rFont val="Calibri"/>
        <family val="2"/>
        <charset val="238"/>
      </rPr>
      <t xml:space="preserve">sestavují svůj rozpočet dle jednotlivých poskytovaných služeb (např. domovy se zvláštním režimem, domovy pro seniory,  atd..).
Do políček Tabulky č. 1 - Hlavní činnost  vyplňte do názvu hlavní činnosti  (řádek č. 7) název poskytované služby a do řádku pod uvedením názvu služby vyplňte číslo ORJ označující službu (řádek č. 8). 
</t>
    </r>
  </si>
  <si>
    <r>
      <t>Příspěvkové organizace za</t>
    </r>
    <r>
      <rPr>
        <b/>
        <sz val="10"/>
        <rFont val="Calibri"/>
        <family val="2"/>
        <charset val="238"/>
      </rPr>
      <t xml:space="preserve"> oblast školství</t>
    </r>
    <r>
      <rPr>
        <sz val="10"/>
        <rFont val="Calibri"/>
        <family val="2"/>
        <charset val="238"/>
      </rPr>
      <t xml:space="preserve"> sestavují rozpis rozpočtu dle uvedených ORJ, </t>
    </r>
    <r>
      <rPr>
        <b/>
        <sz val="10"/>
        <rFont val="Calibri"/>
        <family val="2"/>
        <charset val="238"/>
      </rPr>
      <t>včetně prostředků z MŠMT</t>
    </r>
    <r>
      <rPr>
        <sz val="10"/>
        <rFont val="Calibri"/>
        <family val="2"/>
        <charset val="238"/>
      </rPr>
      <t>.  Do políček Tabulky č. 1 - Hlavní činnost  vyplňte nejprve do názvu hlavní činnosti  (řádek č. 7) název příslušného ORJ a do řádku pod uvedením názvu  vyplňte číslo ORJ (řádek č. 8).  V případě příspěvkových organizací z oblasti školství proveďte rozpis rozpočtu pouze na jedno ORJ (bez ohledu, na to zda se jedná o prostředky z rozpočtu OK, MŠMT nebo vlastní zdroje).</t>
    </r>
  </si>
  <si>
    <r>
      <t>Příspěvkové organizace za</t>
    </r>
    <r>
      <rPr>
        <b/>
        <sz val="10"/>
        <rFont val="Calibri"/>
        <family val="2"/>
        <charset val="238"/>
      </rPr>
      <t xml:space="preserve"> oblast zdravotnictví</t>
    </r>
    <r>
      <rPr>
        <sz val="10"/>
        <rFont val="Calibri"/>
        <family val="2"/>
        <charset val="238"/>
      </rPr>
      <t xml:space="preserve"> sestavují rozpis rozpočtu dle jednotlivých poskytovaných služeb (např. Následná lůžková péče, Rehabilitační léčebna,  atd..).  Do políček Tabulky č. 1 - Hlavní činnost  vyplňte nejprve do názvu hlavní činnosti  (řádek č. 7) název poskytované služby a do řádku pod uvedením názvu  vyplňte číslo ORJ označující danou službu (řádek č. 8). </t>
    </r>
  </si>
  <si>
    <r>
      <t xml:space="preserve">Příspěvkové organizace z </t>
    </r>
    <r>
      <rPr>
        <b/>
        <sz val="10"/>
        <rFont val="Calibri"/>
        <family val="2"/>
        <charset val="238"/>
        <scheme val="minor"/>
      </rPr>
      <t>kulturní oblasti</t>
    </r>
    <r>
      <rPr>
        <sz val="10"/>
        <rFont val="Calibri"/>
        <family val="2"/>
        <charset val="238"/>
        <scheme val="minor"/>
      </rPr>
      <t xml:space="preserve"> sestavují svůj rozpočet dle jednotlivých objektů (např. pro Vlastivědné muzeum v Olomouci bude text k objektu - nám. Republiky, Olomouc,  atd..). Do políček Tabulky č. 1 - Hlavní činnost  vyplňte nejprve do názvu hlavní činnosti  (řádek č. 7) název příslušného ORJ dle jednotlivých objektů a do řádku pod uvedením názvu  vyplňte číslo ORJ (řádek č. 8). </t>
    </r>
  </si>
  <si>
    <r>
      <t xml:space="preserve">Příspěvková organizace </t>
    </r>
    <r>
      <rPr>
        <b/>
        <sz val="10"/>
        <rFont val="Calibri"/>
        <family val="2"/>
        <charset val="238"/>
        <scheme val="minor"/>
      </rPr>
      <t>SSOK</t>
    </r>
    <r>
      <rPr>
        <sz val="10"/>
        <rFont val="Calibri"/>
        <family val="2"/>
        <charset val="238"/>
        <scheme val="minor"/>
      </rPr>
      <t xml:space="preserve">  sestaví svůj rozpočet dle jednotlivých středisek. Do políček Tabulky č. 1 - Hlavní činnost  vyplňte nejprve do názvu hlavní činnosti  (řádek č. 7) název příslušného ORJ dle jednotlivých středisek a do řádku pod uvedením názvu  vyplňte číslo ORJ (řádek č. 8). </t>
    </r>
  </si>
  <si>
    <t>5.</t>
  </si>
  <si>
    <t>V případě doplňkové činnosti je třeba rozpočet  rozepsat  dle jednotlivých doplňkových činností, tak jak jsou uvedeny ve zřizovací listině příspěvkové organizace. PO uvádí pouze ty doplňkové činnosti, které budou  v roce 2018 skutečně realizovány.</t>
  </si>
  <si>
    <t>6.</t>
  </si>
  <si>
    <r>
      <t xml:space="preserve">Tabulka list "rekapitulace" je pouze </t>
    </r>
    <r>
      <rPr>
        <b/>
        <sz val="10"/>
        <color indexed="8"/>
        <rFont val="Calibri"/>
        <family val="2"/>
        <charset val="238"/>
      </rPr>
      <t>součtová</t>
    </r>
    <r>
      <rPr>
        <sz val="10"/>
        <color indexed="8"/>
        <rFont val="Calibri"/>
        <family val="2"/>
        <charset val="238"/>
      </rPr>
      <t xml:space="preserve"> a z tohoto důvodu je </t>
    </r>
    <r>
      <rPr>
        <b/>
        <sz val="10"/>
        <color indexed="8"/>
        <rFont val="Calibri"/>
        <family val="2"/>
        <charset val="238"/>
      </rPr>
      <t>uzamčená.</t>
    </r>
    <r>
      <rPr>
        <sz val="10"/>
        <color indexed="8"/>
        <rFont val="Calibri"/>
        <family val="2"/>
        <charset val="238"/>
      </rPr>
      <t xml:space="preserve"> Do uvedené tabulky se přenáší automaticky Vaše data z předchozích listů.</t>
    </r>
  </si>
  <si>
    <t>7.</t>
  </si>
  <si>
    <t>Zpracovaný rozpis rozpočtu na rok 2019 zašlete ve stanovených termínech prostřednictvím Portálu PO na KÚOK, a to jako odpověď na úkol s požadovanou odpovědí.</t>
  </si>
  <si>
    <t>Při zpracování rozpisu schváleného rozpočtu je třeba dodržet závazné ukazatele schválené Zastupitelstvem Olomouckého kraje. Pouze z důvodů uvedených v Zásadách řízení PO zřizovaných Olomouckým krajem je možno tyto závazné ukazatele překročit.  Tuto skutečnost uvede příspěvková organizace v komentáři.</t>
  </si>
  <si>
    <t>8.</t>
  </si>
  <si>
    <r>
      <t xml:space="preserve">Příspěvková organizace zpracuje k rozpisu rozpočtu na rok 2019 komentář k účtu 501 - nákup materiálu; 518 - Ostatní služby; 558 - Náklady z drobného dlouhodobého majetku, a to v případě řádku </t>
    </r>
    <r>
      <rPr>
        <b/>
        <sz val="10"/>
        <rFont val="Calibri"/>
        <family val="2"/>
        <charset val="238"/>
        <scheme val="minor"/>
      </rPr>
      <t>"ostatní"</t>
    </r>
    <r>
      <rPr>
        <sz val="10"/>
        <rFont val="Calibri"/>
        <family val="2"/>
        <charset val="238"/>
        <scheme val="minor"/>
      </rPr>
      <t xml:space="preserve">. Komentář je třeba zpracovat u rozpočtovaných částek </t>
    </r>
    <r>
      <rPr>
        <b/>
        <u/>
        <sz val="10"/>
        <rFont val="Calibri"/>
        <family val="2"/>
        <charset val="238"/>
        <scheme val="minor"/>
      </rPr>
      <t>nad 100 tis. Kč.</t>
    </r>
  </si>
  <si>
    <t>Technické údaje:</t>
  </si>
  <si>
    <r>
      <t xml:space="preserve"> - funkce skrýt přebytečné sloupce </t>
    </r>
    <r>
      <rPr>
        <sz val="10"/>
        <color theme="1"/>
        <rFont val="Calibri"/>
        <family val="2"/>
        <charset val="238"/>
        <scheme val="minor"/>
      </rPr>
      <t>(Tabulka č. 1 Hlavní činnost, Tabulka č. 2 Doplňková činnost)</t>
    </r>
  </si>
  <si>
    <t>v případě, že tabulka obsahuje větší počet sloupců, než příspěvková organizace potřebuje, je možno tyto skrýt (myší si ve sl. skrýt sloupce označím počet sloupců (změní barvu), pravým tlačítkem myši kliknu na "žlutě" zvýrazněnou lištu ( a použiji funkci skrýt (pravá strana myši). V případě že potřebuji tyto sloupce opět rozbalit postupuji stejně pouze použiji funkci zobrazit (viz. příklad)</t>
  </si>
  <si>
    <t>Příklad:</t>
  </si>
  <si>
    <t>1. Označím počet sloupců (sl. H až sl. M)</t>
  </si>
  <si>
    <t>2. Pravým tlačítkem myši kliknout na zvýrazněné sloupce a použít funkci skrýt (pravá strana myši)</t>
  </si>
  <si>
    <t>3. Tabulka se skrytými sloupci</t>
  </si>
  <si>
    <t>Kultura</t>
  </si>
  <si>
    <t>Vlastivědné muzeum v Šumperku</t>
  </si>
  <si>
    <t>Hlavní třída 22</t>
  </si>
  <si>
    <t>00098311</t>
  </si>
  <si>
    <t>gabriela.krasna@muzeum-sumperk.cz</t>
  </si>
  <si>
    <t>PhDr. Marie Gronychová</t>
  </si>
  <si>
    <t>Lovecko-lesnické muzeum v Úsově</t>
  </si>
  <si>
    <t>Muzeum v Zábřehu</t>
  </si>
  <si>
    <t>Muzeum v Mohelnici</t>
  </si>
  <si>
    <t>Památník A.Kašpara v Lošticích</t>
  </si>
  <si>
    <t>0082</t>
  </si>
  <si>
    <t>0083</t>
  </si>
  <si>
    <t>0084</t>
  </si>
  <si>
    <t>0085</t>
  </si>
  <si>
    <t>0086</t>
  </si>
  <si>
    <t>Pronájem majetku</t>
  </si>
  <si>
    <t>Řemeslná výroba</t>
  </si>
  <si>
    <t>Obchodní činnost</t>
  </si>
  <si>
    <t>Hostinská činnost</t>
  </si>
  <si>
    <t>Ing. Gabriela Krásná, Ing. Magda Gronychová, Anna Stebnická</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</si>
</sst>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1"/>
      <color theme="1"/>
      <name val="Calibri"/>
      <family val="2"/>
      <charset val="238"/>
      <scheme val="minor"/>
    </font>
    <font>
      <sz val="10"/>
      <name val="Arial"/>
      <family val="2"/>
      <charset val="238"/>
    </font>
    <font>
      <b/>
      <sz val="12"/>
      <name val="Arial"/>
      <family val="2"/>
      <charset val="238"/>
    </font>
    <font>
      <b/>
      <sz val="10"/>
      <name val="Arial"/>
      <family val="2"/>
      <charset val="238"/>
    </font>
    <font>
      <sz val="12"/>
      <color indexed="8"/>
      <name val="Arial"/>
      <family val="2"/>
      <charset val="238"/>
    </font>
    <font>
      <b/>
      <sz val="12"/>
      <color indexed="8"/>
      <name val="Arial"/>
      <family val="2"/>
      <charset val="238"/>
    </font>
    <font>
      <b/>
      <sz val="36"/>
      <color indexed="8"/>
      <name val="Arial"/>
      <family val="2"/>
      <charset val="238"/>
    </font>
    <font>
      <b/>
      <sz val="16"/>
      <color indexed="8"/>
      <name val="Arial"/>
      <family val="2"/>
      <charset val="238"/>
    </font>
    <font>
      <b/>
      <sz val="18"/>
      <color indexed="8"/>
      <name val="Arial"/>
      <family val="2"/>
      <charset val="238"/>
    </font>
    <font>
      <b/>
      <sz val="14"/>
      <color indexed="8"/>
      <name val="Arial"/>
      <family val="2"/>
      <charset val="238"/>
    </font>
    <font>
      <b/>
      <sz val="24"/>
      <color indexed="8"/>
      <name val="Arial"/>
      <family val="2"/>
      <charset val="238"/>
    </font>
    <font>
      <b/>
      <sz val="11"/>
      <color indexed="8"/>
      <name val="Calibri"/>
      <family val="2"/>
      <charset val="238"/>
    </font>
    <font>
      <sz val="16"/>
      <name val="Arial"/>
      <family val="2"/>
      <charset val="238"/>
    </font>
    <font>
      <b/>
      <sz val="11"/>
      <name val="Arial"/>
      <family val="2"/>
      <charset val="238"/>
    </font>
    <font>
      <b/>
      <sz val="16"/>
      <name val="Arial"/>
      <family val="2"/>
      <charset val="238"/>
    </font>
    <font>
      <sz val="8"/>
      <name val="Arial"/>
      <family val="2"/>
      <charset val="238"/>
    </font>
    <font>
      <b/>
      <sz val="11"/>
      <color indexed="8"/>
      <name val="Arial"/>
      <family val="2"/>
      <charset val="238"/>
    </font>
    <font>
      <sz val="10"/>
      <color indexed="8"/>
      <name val="Arial"/>
      <family val="2"/>
      <charset val="238"/>
    </font>
    <font>
      <sz val="10"/>
      <color indexed="8"/>
      <name val="Arial CE"/>
      <charset val="238"/>
    </font>
    <font>
      <sz val="10"/>
      <name val="Arial CE"/>
      <charset val="238"/>
    </font>
    <font>
      <b/>
      <sz val="8"/>
      <name val="Arial"/>
      <family val="2"/>
      <charset val="238"/>
    </font>
    <font>
      <b/>
      <sz val="14"/>
      <name val="Arial"/>
      <family val="2"/>
      <charset val="238"/>
    </font>
    <font>
      <b/>
      <sz val="26"/>
      <name val="Arial"/>
      <family val="2"/>
      <charset val="238"/>
    </font>
    <font>
      <sz val="11"/>
      <color indexed="8"/>
      <name val="Arial"/>
      <family val="2"/>
      <charset val="238"/>
    </font>
    <font>
      <b/>
      <sz val="12"/>
      <color indexed="8"/>
      <name val="Calibri"/>
      <family val="2"/>
      <charset val="238"/>
    </font>
    <font>
      <sz val="10"/>
      <color indexed="8"/>
      <name val="Calibri"/>
      <family val="2"/>
      <charset val="238"/>
    </font>
    <font>
      <sz val="11"/>
      <color indexed="10"/>
      <name val="Calibri"/>
      <family val="2"/>
      <charset val="238"/>
    </font>
    <font>
      <sz val="22"/>
      <color indexed="8"/>
      <name val="Arial"/>
      <family val="2"/>
      <charset val="238"/>
    </font>
    <font>
      <sz val="16"/>
      <color indexed="8"/>
      <name val="Arial"/>
      <family val="2"/>
      <charset val="238"/>
    </font>
    <font>
      <b/>
      <sz val="20"/>
      <name val="Arial"/>
      <family val="2"/>
      <charset val="238"/>
    </font>
    <font>
      <b/>
      <sz val="7"/>
      <name val="Arial"/>
      <family val="2"/>
      <charset val="238"/>
    </font>
    <font>
      <sz val="10"/>
      <name val="Calibri"/>
      <family val="2"/>
      <charset val="238"/>
    </font>
    <font>
      <sz val="11"/>
      <name val="Calibri"/>
      <family val="2"/>
      <charset val="238"/>
    </font>
    <font>
      <sz val="14"/>
      <color indexed="81"/>
      <name val="Arial"/>
      <family val="2"/>
      <charset val="238"/>
    </font>
    <font>
      <b/>
      <i/>
      <sz val="18"/>
      <color indexed="8"/>
      <name val="Arial"/>
      <family val="2"/>
      <charset val="238"/>
    </font>
    <font>
      <sz val="11"/>
      <name val="Arial"/>
      <family val="2"/>
      <charset val="238"/>
    </font>
    <font>
      <sz val="10"/>
      <color indexed="10"/>
      <name val="Arial CE"/>
      <charset val="238"/>
    </font>
    <font>
      <sz val="11"/>
      <color indexed="10"/>
      <name val="Arial"/>
      <family val="2"/>
      <charset val="238"/>
    </font>
    <font>
      <b/>
      <sz val="11"/>
      <color indexed="10"/>
      <name val="Arial"/>
      <family val="2"/>
      <charset val="238"/>
    </font>
    <font>
      <sz val="9"/>
      <color indexed="81"/>
      <name val="Tahoma"/>
      <family val="2"/>
      <charset val="238"/>
    </font>
    <font>
      <sz val="14"/>
      <color indexed="81"/>
      <name val="Tahoma"/>
      <family val="2"/>
      <charset val="238"/>
    </font>
    <font>
      <sz val="12"/>
      <color theme="1"/>
      <name val="Arial"/>
      <family val="2"/>
      <charset val="238"/>
    </font>
    <font>
      <sz val="12"/>
      <color indexed="10"/>
      <name val="Arial"/>
      <family val="2"/>
      <charset val="238"/>
    </font>
    <font>
      <b/>
      <sz val="14"/>
      <color indexed="10"/>
      <name val="Arial"/>
      <family val="2"/>
      <charset val="238"/>
    </font>
    <font>
      <b/>
      <sz val="10"/>
      <color indexed="8"/>
      <name val="Calibri"/>
      <family val="2"/>
      <charset val="238"/>
    </font>
    <font>
      <b/>
      <sz val="11"/>
      <color theme="1"/>
      <name val="Calibri"/>
      <family val="2"/>
      <charset val="238"/>
      <scheme val="minor"/>
    </font>
    <font>
      <sz val="11"/>
      <name val="Calibri"/>
      <family val="2"/>
      <charset val="238"/>
      <scheme val="minor"/>
    </font>
    <font>
      <sz val="10"/>
      <color theme="1"/>
      <name val="Calibri"/>
      <family val="2"/>
      <charset val="238"/>
      <scheme val="minor"/>
    </font>
    <font>
      <b/>
      <sz val="10"/>
      <color theme="1"/>
      <name val="Calibri"/>
      <family val="2"/>
      <charset val="238"/>
      <scheme val="minor"/>
    </font>
    <font>
      <sz val="10"/>
      <name val="Calibri"/>
      <family val="2"/>
      <charset val="238"/>
      <scheme val="minor"/>
    </font>
    <font>
      <b/>
      <sz val="10"/>
      <name val="Calibri"/>
      <family val="2"/>
      <charset val="238"/>
    </font>
    <font>
      <b/>
      <sz val="10"/>
      <name val="Calibri"/>
      <family val="2"/>
      <charset val="238"/>
      <scheme val="minor"/>
    </font>
    <font>
      <sz val="18"/>
      <color theme="1"/>
      <name val="Calibri"/>
      <family val="2"/>
      <charset val="238"/>
      <scheme val="minor"/>
    </font>
    <font>
      <b/>
      <u/>
      <sz val="10"/>
      <name val="Calibri"/>
      <family val="2"/>
      <charset val="238"/>
      <scheme val="minor"/>
    </font>
    <font>
      <b/>
      <u/>
      <sz val="12"/>
      <color theme="1"/>
      <name val="Arial"/>
      <family val="2"/>
      <charset val="238"/>
    </font>
    <font>
      <b/>
      <u/>
      <sz val="10"/>
      <color rgb="FFFF0000"/>
      <name val="Calibri"/>
      <family val="2"/>
      <charset val="238"/>
    </font>
    <font>
      <b/>
      <sz val="10"/>
      <color rgb="FFFF0000"/>
      <name val="Calibri"/>
      <family val="2"/>
      <charset val="238"/>
    </font>
    <font>
      <sz val="10"/>
      <color rgb="FFFF0000"/>
      <name val="Calibri"/>
      <family val="2"/>
      <charset val="238"/>
    </font>
  </fonts>
  <fills count="10">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9"/>
        <bgColor indexed="64"/>
      </patternFill>
    </fill>
    <fill>
      <patternFill patternType="solid">
        <fgColor indexed="22"/>
        <bgColor indexed="26"/>
      </patternFill>
    </fill>
    <fill>
      <patternFill patternType="solid">
        <fgColor indexed="55"/>
        <bgColor indexed="26"/>
      </patternFill>
    </fill>
    <fill>
      <patternFill patternType="solid">
        <fgColor rgb="FFC4BD97"/>
        <bgColor indexed="64"/>
      </patternFill>
    </fill>
    <fill>
      <patternFill patternType="solid">
        <fgColor theme="2" tint="-0.249977111117893"/>
        <bgColor indexed="64"/>
      </patternFill>
    </fill>
    <fill>
      <patternFill patternType="solid">
        <fgColor theme="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8"/>
      </top>
      <bottom style="medium">
        <color indexed="64"/>
      </bottom>
      <diagonal/>
    </border>
    <border>
      <left/>
      <right/>
      <top style="thick">
        <color indexed="64"/>
      </top>
      <bottom/>
      <diagonal/>
    </border>
    <border>
      <left style="thick">
        <color indexed="64"/>
      </left>
      <right/>
      <top/>
      <bottom/>
      <diagonal/>
    </border>
    <border>
      <left/>
      <right/>
      <top/>
      <bottom style="thick">
        <color indexed="64"/>
      </bottom>
      <diagonal/>
    </border>
    <border>
      <left/>
      <right style="thick">
        <color indexed="64"/>
      </right>
      <top/>
      <bottom/>
      <diagonal/>
    </border>
    <border>
      <left style="thick">
        <color indexed="64"/>
      </left>
      <right/>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double">
        <color indexed="64"/>
      </top>
      <bottom style="double">
        <color indexed="64"/>
      </bottom>
      <diagonal/>
    </border>
    <border>
      <left/>
      <right/>
      <top style="double">
        <color indexed="64"/>
      </top>
      <bottom style="double">
        <color indexed="64"/>
      </bottom>
      <diagonal/>
    </border>
    <border>
      <left/>
      <right style="thick">
        <color indexed="64"/>
      </right>
      <top style="double">
        <color indexed="64"/>
      </top>
      <bottom style="double">
        <color indexed="64"/>
      </bottom>
      <diagonal/>
    </border>
    <border>
      <left/>
      <right style="thick">
        <color indexed="64"/>
      </right>
      <top/>
      <bottom style="thick">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right style="thick">
        <color indexed="64"/>
      </right>
      <top/>
      <bottom style="thin">
        <color indexed="8"/>
      </bottom>
      <diagonal/>
    </border>
    <border>
      <left style="thin">
        <color indexed="64"/>
      </left>
      <right style="thin">
        <color indexed="64"/>
      </right>
      <top style="thin">
        <color indexed="8"/>
      </top>
      <bottom style="medium">
        <color indexed="64"/>
      </bottom>
      <diagonal/>
    </border>
    <border>
      <left/>
      <right style="thick">
        <color indexed="64"/>
      </right>
      <top style="thin">
        <color indexed="8"/>
      </top>
      <bottom style="medium">
        <color indexed="64"/>
      </bottom>
      <diagonal/>
    </border>
    <border>
      <left/>
      <right style="thick">
        <color indexed="64"/>
      </right>
      <top style="thick">
        <color indexed="64"/>
      </top>
      <bottom/>
      <diagonal/>
    </border>
    <border>
      <left/>
      <right/>
      <top/>
      <bottom style="thin">
        <color indexed="8"/>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ck">
        <color indexed="64"/>
      </right>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double">
        <color indexed="64"/>
      </top>
      <bottom style="double">
        <color indexed="64"/>
      </bottom>
      <diagonal/>
    </border>
    <border>
      <left style="thick">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ck">
        <color indexed="64"/>
      </left>
      <right/>
      <top/>
      <bottom style="thin">
        <color indexed="8"/>
      </bottom>
      <diagonal/>
    </border>
    <border>
      <left style="thick">
        <color indexed="64"/>
      </left>
      <right style="thin">
        <color indexed="64"/>
      </right>
      <top/>
      <bottom style="thin">
        <color indexed="8"/>
      </bottom>
      <diagonal/>
    </border>
    <border>
      <left style="thick">
        <color indexed="64"/>
      </left>
      <right style="thin">
        <color indexed="64"/>
      </right>
      <top style="thin">
        <color indexed="8"/>
      </top>
      <bottom style="medium">
        <color indexed="64"/>
      </bottom>
      <diagonal/>
    </border>
    <border>
      <left/>
      <right/>
      <top/>
      <bottom style="thick">
        <color indexed="8"/>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right style="thick">
        <color indexed="64"/>
      </right>
      <top/>
      <bottom style="double">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ck">
        <color indexed="64"/>
      </right>
      <top style="double">
        <color indexed="64"/>
      </top>
      <bottom style="thin">
        <color indexed="64"/>
      </bottom>
      <diagonal/>
    </border>
    <border>
      <left style="thin">
        <color indexed="64"/>
      </left>
      <right/>
      <top style="double">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right style="thick">
        <color indexed="64"/>
      </right>
      <top style="thin">
        <color indexed="64"/>
      </top>
      <bottom/>
      <diagonal/>
    </border>
    <border>
      <left/>
      <right style="thin">
        <color indexed="64"/>
      </right>
      <top style="thin">
        <color indexed="64"/>
      </top>
      <bottom style="double">
        <color indexed="64"/>
      </bottom>
      <diagonal/>
    </border>
    <border>
      <left/>
      <right/>
      <top style="thin">
        <color indexed="64"/>
      </top>
      <bottom/>
      <diagonal/>
    </border>
    <border>
      <left/>
      <right/>
      <top/>
      <bottom style="double">
        <color indexed="64"/>
      </bottom>
      <diagonal/>
    </border>
    <border>
      <left style="thin">
        <color indexed="64"/>
      </left>
      <right style="thick">
        <color indexed="64"/>
      </right>
      <top/>
      <bottom style="double">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top style="thick">
        <color indexed="64"/>
      </top>
      <bottom/>
      <diagonal/>
    </border>
    <border>
      <left style="thick">
        <color indexed="64"/>
      </left>
      <right style="thin">
        <color indexed="64"/>
      </right>
      <top style="thin">
        <color indexed="64"/>
      </top>
      <bottom style="medium">
        <color indexed="64"/>
      </bottom>
      <diagonal/>
    </border>
    <border>
      <left style="thick">
        <color indexed="64"/>
      </left>
      <right/>
      <top style="thick">
        <color indexed="8"/>
      </top>
      <bottom style="thick">
        <color indexed="64"/>
      </bottom>
      <diagonal/>
    </border>
    <border>
      <left/>
      <right/>
      <top style="thick">
        <color indexed="8"/>
      </top>
      <bottom style="thick">
        <color indexed="64"/>
      </bottom>
      <diagonal/>
    </border>
    <border>
      <left/>
      <right style="thick">
        <color indexed="64"/>
      </right>
      <top style="thick">
        <color indexed="8"/>
      </top>
      <bottom style="thick">
        <color indexed="64"/>
      </bottom>
      <diagonal/>
    </border>
    <border>
      <left style="thick">
        <color indexed="64"/>
      </left>
      <right style="thin">
        <color indexed="64"/>
      </right>
      <top/>
      <bottom style="double">
        <color indexed="64"/>
      </bottom>
      <diagonal/>
    </border>
    <border>
      <left style="thick">
        <color indexed="64"/>
      </left>
      <right/>
      <top/>
      <bottom style="double">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style="medium">
        <color indexed="64"/>
      </bottom>
      <diagonal/>
    </border>
  </borders>
  <cellStyleXfs count="2">
    <xf numFmtId="0" fontId="0" fillId="0" borderId="0"/>
    <xf numFmtId="0" fontId="1" fillId="0" borderId="0"/>
  </cellStyleXfs>
  <cellXfs count="483">
    <xf numFmtId="0" fontId="0" fillId="0" borderId="0" xfId="0"/>
    <xf numFmtId="0" fontId="4" fillId="0" borderId="0" xfId="0" applyFont="1"/>
    <xf numFmtId="0" fontId="4" fillId="0" borderId="0" xfId="0" applyFont="1" applyFill="1"/>
    <xf numFmtId="0" fontId="0" fillId="0" borderId="0" xfId="0" applyFill="1"/>
    <xf numFmtId="49" fontId="13" fillId="2" borderId="1" xfId="1" applyNumberFormat="1" applyFont="1" applyFill="1" applyBorder="1" applyAlignment="1">
      <alignment horizontal="center"/>
    </xf>
    <xf numFmtId="49" fontId="3" fillId="2" borderId="1" xfId="1" applyNumberFormat="1" applyFont="1" applyFill="1" applyBorder="1" applyAlignment="1">
      <alignment horizontal="center"/>
    </xf>
    <xf numFmtId="0" fontId="1" fillId="3" borderId="0" xfId="1" applyFont="1" applyFill="1" applyBorder="1"/>
    <xf numFmtId="0" fontId="20" fillId="3" borderId="4" xfId="0" applyFont="1" applyFill="1" applyBorder="1" applyAlignment="1" applyProtection="1">
      <alignment horizontal="center" vertical="center"/>
      <protection hidden="1"/>
    </xf>
    <xf numFmtId="0" fontId="24" fillId="0" borderId="0" xfId="0" applyFont="1"/>
    <xf numFmtId="0" fontId="11" fillId="0" borderId="0" xfId="0" applyFont="1"/>
    <xf numFmtId="0" fontId="0" fillId="0" borderId="0" xfId="0" applyFont="1" applyAlignment="1">
      <alignment vertical="top"/>
    </xf>
    <xf numFmtId="0" fontId="12" fillId="3" borderId="5" xfId="1" applyFont="1" applyFill="1" applyBorder="1"/>
    <xf numFmtId="0" fontId="23" fillId="3" borderId="6" xfId="0" applyFont="1" applyFill="1" applyBorder="1"/>
    <xf numFmtId="0" fontId="1" fillId="3" borderId="7" xfId="1" applyFont="1" applyFill="1" applyBorder="1" applyProtection="1">
      <protection hidden="1"/>
    </xf>
    <xf numFmtId="0" fontId="1" fillId="3" borderId="7" xfId="1" applyFont="1" applyFill="1" applyBorder="1"/>
    <xf numFmtId="0" fontId="5" fillId="3" borderId="0" xfId="0" applyFont="1" applyFill="1" applyBorder="1" applyAlignment="1">
      <alignment horizontal="right" vertical="center"/>
    </xf>
    <xf numFmtId="0" fontId="18" fillId="3" borderId="1" xfId="0" applyFont="1" applyFill="1" applyBorder="1" applyAlignment="1">
      <alignment vertical="center" wrapText="1"/>
    </xf>
    <xf numFmtId="0" fontId="18" fillId="3" borderId="1" xfId="0" applyFont="1" applyFill="1" applyBorder="1" applyAlignment="1">
      <alignment horizontal="left" vertical="center" wrapText="1"/>
    </xf>
    <xf numFmtId="0" fontId="19" fillId="3" borderId="1" xfId="0" applyFont="1" applyFill="1" applyBorder="1" applyAlignment="1">
      <alignment vertical="center" wrapText="1"/>
    </xf>
    <xf numFmtId="0" fontId="17" fillId="3" borderId="1" xfId="1" applyFont="1" applyFill="1" applyBorder="1" applyAlignment="1" applyProtection="1">
      <alignment horizontal="left" wrapText="1"/>
      <protection locked="0"/>
    </xf>
    <xf numFmtId="0" fontId="1" fillId="3" borderId="1" xfId="1" applyFont="1" applyFill="1" applyBorder="1" applyAlignment="1" applyProtection="1">
      <alignment wrapText="1"/>
      <protection hidden="1"/>
    </xf>
    <xf numFmtId="0" fontId="12" fillId="3" borderId="5" xfId="1" applyFont="1" applyFill="1" applyBorder="1" applyAlignment="1">
      <alignment horizontal="right"/>
    </xf>
    <xf numFmtId="0" fontId="1" fillId="3" borderId="6" xfId="1" applyFont="1" applyFill="1" applyBorder="1"/>
    <xf numFmtId="0" fontId="1" fillId="3" borderId="0" xfId="1" applyFont="1" applyFill="1" applyBorder="1" applyProtection="1">
      <protection hidden="1"/>
    </xf>
    <xf numFmtId="0" fontId="1" fillId="3" borderId="8" xfId="1" applyFont="1" applyFill="1" applyBorder="1"/>
    <xf numFmtId="14" fontId="1" fillId="3" borderId="0" xfId="1" applyNumberFormat="1" applyFont="1" applyFill="1" applyBorder="1" applyAlignment="1" applyProtection="1">
      <alignment horizontal="left" indent="5"/>
      <protection hidden="1"/>
    </xf>
    <xf numFmtId="0" fontId="1" fillId="3" borderId="0" xfId="1" applyFont="1" applyFill="1" applyBorder="1" applyAlignment="1" applyProtection="1">
      <alignment shrinkToFit="1"/>
      <protection hidden="1"/>
    </xf>
    <xf numFmtId="0" fontId="1" fillId="3" borderId="0" xfId="1" applyFont="1" applyFill="1" applyBorder="1" applyAlignment="1" applyProtection="1">
      <alignment horizontal="left" indent="5" shrinkToFit="1"/>
      <protection hidden="1"/>
    </xf>
    <xf numFmtId="0" fontId="1" fillId="3" borderId="9" xfId="1" applyFont="1" applyFill="1" applyBorder="1"/>
    <xf numFmtId="0" fontId="1" fillId="3" borderId="1" xfId="1" applyFont="1" applyFill="1" applyBorder="1" applyAlignment="1" applyProtection="1">
      <alignment wrapText="1" shrinkToFit="1"/>
      <protection hidden="1"/>
    </xf>
    <xf numFmtId="0" fontId="1" fillId="3" borderId="13" xfId="1" applyFont="1" applyFill="1" applyBorder="1" applyAlignment="1" applyProtection="1">
      <alignment vertical="top" wrapText="1" shrinkToFit="1"/>
      <protection hidden="1"/>
    </xf>
    <xf numFmtId="0" fontId="1" fillId="3" borderId="14" xfId="1" applyFont="1" applyFill="1" applyBorder="1" applyAlignment="1" applyProtection="1">
      <alignment vertical="top" wrapText="1" shrinkToFit="1"/>
      <protection hidden="1"/>
    </xf>
    <xf numFmtId="0" fontId="1" fillId="3" borderId="10" xfId="1" applyFont="1" applyFill="1" applyBorder="1" applyAlignment="1" applyProtection="1">
      <alignment vertical="top" wrapText="1" shrinkToFit="1"/>
      <protection hidden="1"/>
    </xf>
    <xf numFmtId="49" fontId="3" fillId="3" borderId="0" xfId="1" applyNumberFormat="1" applyFont="1" applyFill="1" applyBorder="1" applyAlignment="1">
      <alignment horizontal="center"/>
    </xf>
    <xf numFmtId="49" fontId="3" fillId="2" borderId="11" xfId="1" applyNumberFormat="1" applyFont="1" applyFill="1" applyBorder="1" applyAlignment="1">
      <alignment horizontal="center"/>
    </xf>
    <xf numFmtId="49" fontId="3" fillId="3" borderId="1" xfId="1" applyNumberFormat="1" applyFont="1" applyFill="1" applyBorder="1" applyAlignment="1">
      <alignment horizontal="center"/>
    </xf>
    <xf numFmtId="49" fontId="3" fillId="3" borderId="1" xfId="1" applyNumberFormat="1" applyFont="1" applyFill="1" applyBorder="1" applyAlignment="1">
      <alignment horizontal="center" wrapText="1"/>
    </xf>
    <xf numFmtId="49" fontId="3" fillId="3" borderId="7" xfId="1" applyNumberFormat="1" applyFont="1" applyFill="1" applyBorder="1" applyAlignment="1">
      <alignment horizontal="center"/>
    </xf>
    <xf numFmtId="0" fontId="3" fillId="3" borderId="1" xfId="1" applyFont="1" applyFill="1" applyBorder="1" applyAlignment="1" applyProtection="1">
      <alignment horizontal="left" wrapText="1"/>
      <protection hidden="1"/>
    </xf>
    <xf numFmtId="0" fontId="3" fillId="3" borderId="1" xfId="1" applyFont="1" applyFill="1" applyBorder="1" applyAlignment="1" applyProtection="1">
      <alignment wrapText="1"/>
      <protection hidden="1"/>
    </xf>
    <xf numFmtId="49" fontId="3" fillId="3" borderId="15" xfId="1" applyNumberFormat="1" applyFont="1" applyFill="1" applyBorder="1" applyAlignment="1">
      <alignment horizontal="center"/>
    </xf>
    <xf numFmtId="0" fontId="1" fillId="0" borderId="17" xfId="1" applyFont="1" applyFill="1" applyBorder="1" applyAlignment="1" applyProtection="1">
      <alignment horizontal="left" wrapText="1"/>
      <protection hidden="1"/>
    </xf>
    <xf numFmtId="0" fontId="1" fillId="0" borderId="18" xfId="1" applyFont="1" applyFill="1" applyBorder="1" applyAlignment="1" applyProtection="1">
      <alignment horizontal="left" wrapText="1"/>
      <protection hidden="1"/>
    </xf>
    <xf numFmtId="49" fontId="3" fillId="0" borderId="18" xfId="1" applyNumberFormat="1" applyFont="1" applyFill="1" applyBorder="1" applyAlignment="1">
      <alignment horizontal="center"/>
    </xf>
    <xf numFmtId="0" fontId="0" fillId="3" borderId="7" xfId="0" applyFill="1" applyBorder="1"/>
    <xf numFmtId="0" fontId="0" fillId="3" borderId="20" xfId="0" applyFill="1" applyBorder="1"/>
    <xf numFmtId="0" fontId="0" fillId="3" borderId="0" xfId="0" applyFill="1" applyBorder="1"/>
    <xf numFmtId="0" fontId="0" fillId="3" borderId="8" xfId="0" applyFill="1" applyBorder="1"/>
    <xf numFmtId="49" fontId="3" fillId="2" borderId="21" xfId="1" applyNumberFormat="1" applyFont="1" applyFill="1" applyBorder="1" applyAlignment="1">
      <alignment horizontal="center"/>
    </xf>
    <xf numFmtId="0" fontId="1" fillId="3" borderId="21" xfId="1" applyFont="1" applyFill="1" applyBorder="1" applyAlignment="1" applyProtection="1">
      <alignment wrapText="1" shrinkToFit="1"/>
      <protection hidden="1"/>
    </xf>
    <xf numFmtId="49" fontId="3" fillId="3" borderId="21" xfId="1" applyNumberFormat="1" applyFont="1" applyFill="1" applyBorder="1" applyAlignment="1">
      <alignment horizontal="center"/>
    </xf>
    <xf numFmtId="0" fontId="0" fillId="3" borderId="6" xfId="0" applyFill="1" applyBorder="1"/>
    <xf numFmtId="0" fontId="20" fillId="0" borderId="24" xfId="0" applyFont="1" applyFill="1" applyBorder="1" applyAlignment="1" applyProtection="1">
      <alignment horizontal="center" vertical="center" wrapText="1"/>
      <protection locked="0"/>
    </xf>
    <xf numFmtId="0" fontId="20" fillId="0" borderId="25" xfId="0" applyFont="1" applyFill="1" applyBorder="1" applyAlignment="1" applyProtection="1">
      <alignment horizontal="center" vertical="center" wrapText="1"/>
      <protection locked="0"/>
    </xf>
    <xf numFmtId="0" fontId="20" fillId="0" borderId="26" xfId="0" applyFont="1" applyFill="1" applyBorder="1" applyAlignment="1" applyProtection="1">
      <alignment horizontal="center" vertical="center" wrapText="1"/>
      <protection locked="0"/>
    </xf>
    <xf numFmtId="49" fontId="15" fillId="0" borderId="27" xfId="0" applyNumberFormat="1" applyFont="1" applyFill="1" applyBorder="1" applyAlignment="1" applyProtection="1">
      <alignment horizontal="center" vertical="center"/>
      <protection locked="0"/>
    </xf>
    <xf numFmtId="49" fontId="15" fillId="0" borderId="4" xfId="0" applyNumberFormat="1" applyFont="1" applyFill="1" applyBorder="1" applyAlignment="1" applyProtection="1">
      <alignment horizontal="center" vertical="center"/>
      <protection locked="0"/>
    </xf>
    <xf numFmtId="49" fontId="15" fillId="0" borderId="28" xfId="0" applyNumberFormat="1" applyFont="1" applyFill="1" applyBorder="1" applyAlignment="1" applyProtection="1">
      <alignment horizontal="center" vertical="center"/>
      <protection locked="0"/>
    </xf>
    <xf numFmtId="0" fontId="15" fillId="0" borderId="27"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28" xfId="0" applyFont="1" applyFill="1" applyBorder="1" applyAlignment="1" applyProtection="1">
      <alignment horizontal="center" vertical="center"/>
      <protection locked="0"/>
    </xf>
    <xf numFmtId="49" fontId="20" fillId="3" borderId="25" xfId="0" applyNumberFormat="1" applyFont="1" applyFill="1" applyBorder="1" applyAlignment="1" applyProtection="1">
      <alignment horizontal="center" vertical="center" wrapText="1"/>
      <protection hidden="1"/>
    </xf>
    <xf numFmtId="0" fontId="14" fillId="3" borderId="29" xfId="1" applyFont="1" applyFill="1" applyBorder="1" applyAlignment="1" applyProtection="1">
      <alignment horizontal="center" vertical="center"/>
      <protection hidden="1"/>
    </xf>
    <xf numFmtId="0" fontId="21" fillId="3" borderId="30" xfId="0" applyFont="1" applyFill="1" applyBorder="1" applyAlignment="1" applyProtection="1">
      <alignment horizontal="center"/>
      <protection hidden="1"/>
    </xf>
    <xf numFmtId="0" fontId="21" fillId="3" borderId="35" xfId="0" applyFont="1" applyFill="1" applyBorder="1" applyAlignment="1" applyProtection="1">
      <alignment horizontal="centerContinuous"/>
      <protection hidden="1"/>
    </xf>
    <xf numFmtId="49" fontId="20" fillId="3" borderId="36" xfId="0" applyNumberFormat="1" applyFont="1" applyFill="1" applyBorder="1" applyAlignment="1" applyProtection="1">
      <alignment horizontal="center" vertical="center" wrapText="1"/>
      <protection hidden="1"/>
    </xf>
    <xf numFmtId="0" fontId="20" fillId="3" borderId="37" xfId="0" applyFont="1" applyFill="1" applyBorder="1" applyAlignment="1" applyProtection="1">
      <alignment horizontal="center" vertical="center"/>
      <protection hidden="1"/>
    </xf>
    <xf numFmtId="0" fontId="5" fillId="3" borderId="0" xfId="0" applyFont="1" applyFill="1" applyBorder="1" applyAlignment="1">
      <alignment horizontal="center" vertical="center"/>
    </xf>
    <xf numFmtId="0" fontId="13" fillId="3" borderId="5" xfId="1" applyFont="1" applyFill="1" applyBorder="1" applyAlignment="1">
      <alignment horizontal="right"/>
    </xf>
    <xf numFmtId="0" fontId="14" fillId="3" borderId="8" xfId="1" applyFont="1" applyFill="1" applyBorder="1" applyAlignment="1" applyProtection="1">
      <alignment horizontal="center" vertical="center"/>
      <protection hidden="1"/>
    </xf>
    <xf numFmtId="0" fontId="14" fillId="3" borderId="38" xfId="1" applyFont="1" applyFill="1" applyBorder="1" applyAlignment="1" applyProtection="1">
      <alignment horizontal="center" vertical="center"/>
      <protection hidden="1"/>
    </xf>
    <xf numFmtId="0" fontId="22" fillId="3" borderId="39" xfId="1" applyFont="1" applyFill="1" applyBorder="1" applyAlignment="1" applyProtection="1">
      <alignment horizontal="center" vertical="center" shrinkToFit="1"/>
    </xf>
    <xf numFmtId="0" fontId="26" fillId="0" borderId="0" xfId="0" applyFont="1"/>
    <xf numFmtId="0" fontId="1" fillId="3" borderId="11" xfId="1" applyFont="1" applyFill="1" applyBorder="1" applyAlignment="1" applyProtection="1">
      <alignment wrapText="1"/>
      <protection hidden="1"/>
    </xf>
    <xf numFmtId="49" fontId="3" fillId="3" borderId="11" xfId="1" applyNumberFormat="1" applyFont="1" applyFill="1" applyBorder="1" applyAlignment="1">
      <alignment horizontal="center"/>
    </xf>
    <xf numFmtId="0" fontId="19" fillId="3" borderId="1" xfId="0" applyFont="1" applyFill="1" applyBorder="1" applyAlignment="1" applyProtection="1">
      <alignment vertical="center" wrapText="1"/>
      <protection locked="0"/>
    </xf>
    <xf numFmtId="0" fontId="1" fillId="3" borderId="1" xfId="1" applyFont="1" applyFill="1" applyBorder="1" applyAlignment="1" applyProtection="1">
      <alignment horizontal="left" wrapText="1"/>
      <protection locked="0"/>
    </xf>
    <xf numFmtId="0" fontId="18" fillId="3" borderId="1" xfId="0" applyFont="1" applyFill="1" applyBorder="1" applyAlignment="1" applyProtection="1">
      <alignment vertical="center" wrapText="1"/>
      <protection locked="0"/>
    </xf>
    <xf numFmtId="0" fontId="18" fillId="3" borderId="1" xfId="0" applyFont="1" applyFill="1" applyBorder="1" applyAlignment="1" applyProtection="1">
      <alignment horizontal="left" vertical="center" wrapText="1"/>
      <protection locked="0"/>
    </xf>
    <xf numFmtId="4" fontId="1" fillId="3" borderId="2" xfId="1" applyNumberFormat="1" applyFont="1" applyFill="1" applyBorder="1"/>
    <xf numFmtId="0" fontId="21" fillId="3" borderId="43" xfId="0" applyFont="1" applyFill="1" applyBorder="1" applyAlignment="1" applyProtection="1">
      <alignment horizontal="centerContinuous"/>
      <protection hidden="1"/>
    </xf>
    <xf numFmtId="49" fontId="20" fillId="3" borderId="44" xfId="0" applyNumberFormat="1" applyFont="1" applyFill="1" applyBorder="1" applyAlignment="1" applyProtection="1">
      <alignment horizontal="center" vertical="center" wrapText="1"/>
      <protection hidden="1"/>
    </xf>
    <xf numFmtId="49" fontId="20" fillId="3" borderId="45" xfId="0" applyNumberFormat="1" applyFont="1" applyFill="1" applyBorder="1" applyAlignment="1" applyProtection="1">
      <alignment horizontal="center" vertical="center"/>
      <protection hidden="1"/>
    </xf>
    <xf numFmtId="0" fontId="29" fillId="3" borderId="39" xfId="1" applyFont="1" applyFill="1" applyBorder="1" applyAlignment="1" applyProtection="1">
      <alignment horizontal="center" vertical="center" shrinkToFit="1"/>
    </xf>
    <xf numFmtId="0" fontId="17" fillId="3" borderId="42" xfId="1" applyFont="1" applyFill="1" applyBorder="1" applyAlignment="1" applyProtection="1">
      <alignment horizontal="left" wrapText="1"/>
      <protection locked="0"/>
    </xf>
    <xf numFmtId="0" fontId="1" fillId="3" borderId="42" xfId="1" applyFont="1" applyFill="1" applyBorder="1" applyAlignment="1" applyProtection="1">
      <alignment horizontal="left" wrapText="1"/>
      <protection hidden="1"/>
    </xf>
    <xf numFmtId="0" fontId="3" fillId="3" borderId="42" xfId="1" applyFont="1" applyFill="1" applyBorder="1" applyAlignment="1" applyProtection="1">
      <alignment horizontal="left" wrapText="1"/>
      <protection hidden="1"/>
    </xf>
    <xf numFmtId="0" fontId="3" fillId="3" borderId="42" xfId="1" applyFont="1" applyFill="1" applyBorder="1" applyAlignment="1" applyProtection="1">
      <alignment wrapText="1"/>
      <protection hidden="1"/>
    </xf>
    <xf numFmtId="0" fontId="13" fillId="2" borderId="42" xfId="0" applyFont="1" applyFill="1" applyBorder="1" applyAlignment="1" applyProtection="1">
      <alignment horizontal="left" wrapText="1"/>
      <protection hidden="1"/>
    </xf>
    <xf numFmtId="0" fontId="1" fillId="3" borderId="42" xfId="1" applyFont="1" applyFill="1" applyBorder="1" applyAlignment="1" applyProtection="1">
      <alignment horizontal="left" wrapText="1"/>
      <protection locked="0"/>
    </xf>
    <xf numFmtId="0" fontId="1" fillId="3" borderId="46" xfId="1" applyFont="1" applyFill="1" applyBorder="1"/>
    <xf numFmtId="0" fontId="0" fillId="3" borderId="9" xfId="0" applyFill="1" applyBorder="1"/>
    <xf numFmtId="0" fontId="1" fillId="3" borderId="20" xfId="1" applyFont="1" applyFill="1" applyBorder="1"/>
    <xf numFmtId="0" fontId="18" fillId="3" borderId="47" xfId="0" applyFont="1" applyFill="1" applyBorder="1" applyAlignment="1">
      <alignment vertical="center" wrapText="1"/>
    </xf>
    <xf numFmtId="0" fontId="18" fillId="3" borderId="47" xfId="0" applyFont="1" applyFill="1" applyBorder="1" applyAlignment="1" applyProtection="1">
      <alignment vertical="center" wrapText="1"/>
      <protection locked="0"/>
    </xf>
    <xf numFmtId="49" fontId="13" fillId="2" borderId="3" xfId="1" applyNumberFormat="1" applyFont="1" applyFill="1" applyBorder="1" applyAlignment="1">
      <alignment horizontal="center"/>
    </xf>
    <xf numFmtId="49" fontId="3" fillId="3" borderId="3" xfId="1" applyNumberFormat="1" applyFont="1" applyFill="1" applyBorder="1" applyAlignment="1">
      <alignment horizontal="center"/>
    </xf>
    <xf numFmtId="0" fontId="30" fillId="0" borderId="24" xfId="0" applyFont="1" applyFill="1" applyBorder="1" applyAlignment="1" applyProtection="1">
      <alignment horizontal="center" vertical="center" wrapText="1" shrinkToFit="1"/>
      <protection locked="0"/>
    </xf>
    <xf numFmtId="0" fontId="30" fillId="0" borderId="25" xfId="0" applyFont="1" applyFill="1" applyBorder="1" applyAlignment="1" applyProtection="1">
      <alignment horizontal="center" vertical="center" wrapText="1"/>
      <protection locked="0"/>
    </xf>
    <xf numFmtId="0" fontId="30" fillId="0" borderId="26" xfId="0" applyFont="1" applyFill="1" applyBorder="1" applyAlignment="1" applyProtection="1">
      <alignment horizontal="center" vertical="center" wrapText="1"/>
      <protection locked="0"/>
    </xf>
    <xf numFmtId="0" fontId="13" fillId="2" borderId="48" xfId="0" applyFont="1" applyFill="1" applyBorder="1" applyAlignment="1" applyProtection="1">
      <alignment horizontal="left" wrapText="1" shrinkToFit="1"/>
      <protection hidden="1"/>
    </xf>
    <xf numFmtId="3" fontId="3" fillId="0" borderId="49" xfId="1" applyNumberFormat="1" applyFont="1" applyFill="1" applyBorder="1"/>
    <xf numFmtId="3" fontId="3" fillId="0" borderId="50" xfId="1" applyNumberFormat="1" applyFont="1" applyFill="1" applyBorder="1"/>
    <xf numFmtId="0" fontId="14" fillId="3" borderId="29" xfId="1" applyFont="1" applyFill="1" applyBorder="1" applyAlignment="1" applyProtection="1">
      <alignment horizontal="center" vertical="center" wrapText="1"/>
      <protection hidden="1"/>
    </xf>
    <xf numFmtId="0" fontId="14" fillId="3" borderId="8" xfId="1" applyFont="1" applyFill="1" applyBorder="1" applyAlignment="1" applyProtection="1">
      <alignment horizontal="center" vertical="center" wrapText="1"/>
      <protection hidden="1"/>
    </xf>
    <xf numFmtId="49" fontId="1" fillId="2" borderId="12" xfId="1" applyNumberFormat="1" applyFont="1" applyFill="1" applyBorder="1" applyAlignment="1">
      <alignment horizontal="center"/>
    </xf>
    <xf numFmtId="49" fontId="1" fillId="3" borderId="3" xfId="1" applyNumberFormat="1" applyFont="1" applyFill="1" applyBorder="1" applyAlignment="1">
      <alignment horizontal="center"/>
    </xf>
    <xf numFmtId="49" fontId="3" fillId="2" borderId="3" xfId="1" applyNumberFormat="1" applyFont="1" applyFill="1" applyBorder="1" applyAlignment="1">
      <alignment horizontal="center"/>
    </xf>
    <xf numFmtId="49" fontId="1" fillId="2" borderId="3" xfId="1" applyNumberFormat="1" applyFont="1" applyFill="1" applyBorder="1" applyAlignment="1">
      <alignment horizontal="center"/>
    </xf>
    <xf numFmtId="49" fontId="1" fillId="3" borderId="16" xfId="1" applyNumberFormat="1" applyFont="1" applyFill="1" applyBorder="1" applyAlignment="1">
      <alignment horizontal="center"/>
    </xf>
    <xf numFmtId="49" fontId="1" fillId="0" borderId="40" xfId="1" applyNumberFormat="1" applyFont="1" applyFill="1" applyBorder="1" applyAlignment="1">
      <alignment horizontal="center"/>
    </xf>
    <xf numFmtId="0" fontId="13" fillId="2" borderId="12" xfId="0" applyFont="1" applyFill="1" applyBorder="1" applyAlignment="1" applyProtection="1">
      <alignment horizontal="left" wrapText="1" shrinkToFit="1"/>
      <protection hidden="1"/>
    </xf>
    <xf numFmtId="0" fontId="1" fillId="3" borderId="3" xfId="1" applyFont="1" applyFill="1" applyBorder="1" applyAlignment="1" applyProtection="1">
      <alignment wrapText="1"/>
      <protection hidden="1"/>
    </xf>
    <xf numFmtId="0" fontId="1" fillId="3" borderId="3" xfId="1" applyFont="1" applyFill="1" applyBorder="1" applyAlignment="1" applyProtection="1">
      <alignment wrapText="1" shrinkToFit="1"/>
      <protection hidden="1"/>
    </xf>
    <xf numFmtId="0" fontId="1" fillId="3" borderId="22" xfId="1" applyFont="1" applyFill="1" applyBorder="1" applyAlignment="1" applyProtection="1">
      <alignment wrapText="1" shrinkToFit="1"/>
      <protection hidden="1"/>
    </xf>
    <xf numFmtId="49" fontId="3" fillId="3" borderId="52" xfId="1" applyNumberFormat="1" applyFont="1" applyFill="1" applyBorder="1" applyAlignment="1">
      <alignment horizontal="center"/>
    </xf>
    <xf numFmtId="0" fontId="21" fillId="3" borderId="5" xfId="0" applyFont="1" applyFill="1" applyBorder="1" applyAlignment="1" applyProtection="1">
      <alignment horizontal="centerContinuous"/>
      <protection hidden="1"/>
    </xf>
    <xf numFmtId="49" fontId="20" fillId="3" borderId="0" xfId="0" applyNumberFormat="1" applyFont="1" applyFill="1" applyBorder="1" applyAlignment="1" applyProtection="1">
      <alignment horizontal="center" vertical="center" wrapText="1"/>
      <protection hidden="1"/>
    </xf>
    <xf numFmtId="0" fontId="20" fillId="3" borderId="53" xfId="0" applyFont="1" applyFill="1" applyBorder="1" applyAlignment="1" applyProtection="1">
      <alignment horizontal="center" vertical="center"/>
      <protection hidden="1"/>
    </xf>
    <xf numFmtId="49" fontId="3" fillId="2" borderId="54" xfId="1" applyNumberFormat="1" applyFont="1" applyFill="1" applyBorder="1" applyAlignment="1">
      <alignment horizontal="center"/>
    </xf>
    <xf numFmtId="49" fontId="13" fillId="2" borderId="47" xfId="1" applyNumberFormat="1" applyFont="1" applyFill="1" applyBorder="1" applyAlignment="1">
      <alignment horizontal="center"/>
    </xf>
    <xf numFmtId="49" fontId="3" fillId="3" borderId="47" xfId="1" applyNumberFormat="1" applyFont="1" applyFill="1" applyBorder="1" applyAlignment="1">
      <alignment horizontal="center"/>
    </xf>
    <xf numFmtId="49" fontId="3" fillId="3" borderId="47" xfId="1" applyNumberFormat="1" applyFont="1" applyFill="1" applyBorder="1" applyAlignment="1">
      <alignment horizontal="center" wrapText="1"/>
    </xf>
    <xf numFmtId="49" fontId="3" fillId="2" borderId="47" xfId="1" applyNumberFormat="1" applyFont="1" applyFill="1" applyBorder="1" applyAlignment="1">
      <alignment horizontal="center"/>
    </xf>
    <xf numFmtId="49" fontId="3" fillId="3" borderId="55" xfId="1" applyNumberFormat="1" applyFont="1" applyFill="1" applyBorder="1" applyAlignment="1">
      <alignment horizontal="center"/>
    </xf>
    <xf numFmtId="49" fontId="3" fillId="2" borderId="56" xfId="1" applyNumberFormat="1" applyFont="1" applyFill="1" applyBorder="1" applyAlignment="1">
      <alignment horizontal="center"/>
    </xf>
    <xf numFmtId="0" fontId="13" fillId="2" borderId="57" xfId="0" applyFont="1" applyFill="1" applyBorder="1" applyAlignment="1" applyProtection="1">
      <alignment horizontal="left" wrapText="1"/>
      <protection hidden="1"/>
    </xf>
    <xf numFmtId="0" fontId="13" fillId="2" borderId="57" xfId="0" applyFont="1" applyFill="1" applyBorder="1" applyAlignment="1" applyProtection="1">
      <alignment horizontal="left" wrapText="1" shrinkToFit="1"/>
      <protection hidden="1"/>
    </xf>
    <xf numFmtId="0" fontId="1" fillId="3" borderId="57" xfId="1" applyFont="1" applyFill="1" applyBorder="1" applyAlignment="1" applyProtection="1">
      <alignment wrapText="1"/>
      <protection hidden="1"/>
    </xf>
    <xf numFmtId="0" fontId="1" fillId="3" borderId="57" xfId="1" applyFont="1" applyFill="1" applyBorder="1" applyAlignment="1" applyProtection="1">
      <alignment wrapText="1" shrinkToFit="1"/>
      <protection hidden="1"/>
    </xf>
    <xf numFmtId="0" fontId="1" fillId="3" borderId="58" xfId="1" applyFont="1" applyFill="1" applyBorder="1" applyAlignment="1" applyProtection="1">
      <alignment wrapText="1" shrinkToFit="1"/>
      <protection hidden="1"/>
    </xf>
    <xf numFmtId="0" fontId="13" fillId="2" borderId="16" xfId="0" applyFont="1" applyFill="1" applyBorder="1" applyAlignment="1" applyProtection="1">
      <alignment horizontal="left" wrapText="1" shrinkToFit="1"/>
      <protection hidden="1"/>
    </xf>
    <xf numFmtId="49" fontId="1" fillId="3" borderId="47" xfId="1" applyNumberFormat="1" applyFont="1" applyFill="1" applyBorder="1" applyAlignment="1">
      <alignment horizontal="center"/>
    </xf>
    <xf numFmtId="49" fontId="1" fillId="2" borderId="47" xfId="1" applyNumberFormat="1" applyFont="1" applyFill="1" applyBorder="1" applyAlignment="1">
      <alignment horizontal="center"/>
    </xf>
    <xf numFmtId="49" fontId="1" fillId="3" borderId="22" xfId="1" applyNumberFormat="1" applyFont="1" applyFill="1" applyBorder="1" applyAlignment="1">
      <alignment horizontal="center"/>
    </xf>
    <xf numFmtId="49" fontId="1" fillId="0" borderId="0" xfId="1" applyNumberFormat="1" applyFont="1" applyFill="1" applyBorder="1" applyAlignment="1">
      <alignment horizontal="center"/>
    </xf>
    <xf numFmtId="49" fontId="1" fillId="2" borderId="59" xfId="1" applyNumberFormat="1" applyFont="1" applyFill="1" applyBorder="1" applyAlignment="1">
      <alignment horizontal="center"/>
    </xf>
    <xf numFmtId="49" fontId="1" fillId="3" borderId="3" xfId="1" applyNumberFormat="1" applyFont="1" applyFill="1" applyBorder="1" applyAlignment="1">
      <alignment horizontal="center" wrapText="1"/>
    </xf>
    <xf numFmtId="0" fontId="1" fillId="3" borderId="12" xfId="1" applyFont="1" applyFill="1" applyBorder="1" applyAlignment="1" applyProtection="1">
      <alignment wrapText="1"/>
      <protection hidden="1"/>
    </xf>
    <xf numFmtId="0" fontId="13" fillId="2" borderId="22" xfId="0" applyFont="1" applyFill="1" applyBorder="1" applyAlignment="1" applyProtection="1">
      <alignment horizontal="left" wrapText="1" shrinkToFit="1"/>
      <protection hidden="1"/>
    </xf>
    <xf numFmtId="0" fontId="14" fillId="3" borderId="38" xfId="1" applyFont="1" applyFill="1" applyBorder="1" applyAlignment="1" applyProtection="1">
      <alignment horizontal="center" vertical="center" wrapText="1"/>
      <protection hidden="1"/>
    </xf>
    <xf numFmtId="49" fontId="1" fillId="2" borderId="56" xfId="1" applyNumberFormat="1" applyFont="1" applyFill="1" applyBorder="1" applyAlignment="1">
      <alignment horizontal="center"/>
    </xf>
    <xf numFmtId="49" fontId="1" fillId="3" borderId="55" xfId="1" applyNumberFormat="1" applyFont="1" applyFill="1" applyBorder="1" applyAlignment="1">
      <alignment horizontal="center"/>
    </xf>
    <xf numFmtId="49" fontId="1" fillId="0" borderId="60" xfId="1" applyNumberFormat="1" applyFont="1" applyFill="1" applyBorder="1" applyAlignment="1">
      <alignment horizontal="center"/>
    </xf>
    <xf numFmtId="49" fontId="1" fillId="3" borderId="47" xfId="1" applyNumberFormat="1" applyFont="1" applyFill="1" applyBorder="1" applyAlignment="1">
      <alignment horizontal="center" wrapText="1"/>
    </xf>
    <xf numFmtId="0" fontId="13" fillId="2" borderId="61" xfId="0" applyFont="1" applyFill="1" applyBorder="1" applyAlignment="1" applyProtection="1">
      <alignment horizontal="left" wrapText="1" shrinkToFit="1"/>
      <protection hidden="1"/>
    </xf>
    <xf numFmtId="0" fontId="1" fillId="3" borderId="56" xfId="1" applyFont="1" applyFill="1" applyBorder="1" applyAlignment="1" applyProtection="1">
      <alignment wrapText="1"/>
      <protection hidden="1"/>
    </xf>
    <xf numFmtId="0" fontId="1" fillId="3" borderId="47" xfId="1" applyFont="1" applyFill="1" applyBorder="1" applyAlignment="1" applyProtection="1">
      <alignment wrapText="1"/>
      <protection hidden="1"/>
    </xf>
    <xf numFmtId="0" fontId="1" fillId="3" borderId="47" xfId="1" applyFont="1" applyFill="1" applyBorder="1" applyAlignment="1" applyProtection="1">
      <alignment wrapText="1" shrinkToFit="1"/>
      <protection hidden="1"/>
    </xf>
    <xf numFmtId="0" fontId="1" fillId="3" borderId="61" xfId="1" applyFont="1" applyFill="1" applyBorder="1" applyAlignment="1" applyProtection="1">
      <alignment wrapText="1" shrinkToFit="1"/>
      <protection hidden="1"/>
    </xf>
    <xf numFmtId="49" fontId="1" fillId="0" borderId="62" xfId="1" applyNumberFormat="1" applyFont="1" applyFill="1" applyBorder="1" applyAlignment="1">
      <alignment horizontal="center"/>
    </xf>
    <xf numFmtId="4" fontId="32" fillId="3" borderId="11" xfId="0" applyNumberFormat="1" applyFont="1" applyFill="1" applyBorder="1" applyAlignment="1" applyProtection="1">
      <alignment shrinkToFit="1"/>
      <protection hidden="1"/>
    </xf>
    <xf numFmtId="4" fontId="3" fillId="0" borderId="15" xfId="1" applyNumberFormat="1" applyFont="1" applyFill="1" applyBorder="1" applyAlignment="1" applyProtection="1">
      <alignment shrinkToFit="1"/>
      <protection locked="0"/>
    </xf>
    <xf numFmtId="4" fontId="3" fillId="0" borderId="63" xfId="1" applyNumberFormat="1" applyFont="1" applyFill="1" applyBorder="1" applyAlignment="1" applyProtection="1">
      <alignment shrinkToFit="1"/>
      <protection locked="0"/>
    </xf>
    <xf numFmtId="0" fontId="1" fillId="3" borderId="36" xfId="1" applyFont="1" applyFill="1" applyBorder="1" applyAlignment="1" applyProtection="1">
      <alignment horizontal="left" wrapText="1"/>
      <protection hidden="1"/>
    </xf>
    <xf numFmtId="49" fontId="1" fillId="3" borderId="47" xfId="1" applyNumberFormat="1" applyFont="1" applyFill="1" applyBorder="1" applyAlignment="1" applyProtection="1">
      <alignment horizontal="center"/>
      <protection locked="0"/>
    </xf>
    <xf numFmtId="0" fontId="35" fillId="2" borderId="65" xfId="0" applyFont="1" applyFill="1" applyBorder="1" applyAlignment="1" applyProtection="1">
      <alignment horizontal="left" wrapText="1" shrinkToFit="1"/>
      <protection hidden="1"/>
    </xf>
    <xf numFmtId="4" fontId="3" fillId="2" borderId="65" xfId="1" applyNumberFormat="1" applyFont="1" applyFill="1" applyBorder="1" applyAlignment="1" applyProtection="1">
      <alignment shrinkToFit="1"/>
      <protection hidden="1"/>
    </xf>
    <xf numFmtId="0" fontId="13" fillId="2" borderId="66" xfId="0" applyFont="1" applyFill="1" applyBorder="1" applyAlignment="1" applyProtection="1">
      <alignment horizontal="left" shrinkToFit="1"/>
      <protection locked="0"/>
    </xf>
    <xf numFmtId="0" fontId="13" fillId="2" borderId="66" xfId="0" applyFont="1" applyFill="1" applyBorder="1" applyAlignment="1" applyProtection="1">
      <alignment horizontal="left" wrapText="1" shrinkToFit="1"/>
      <protection hidden="1"/>
    </xf>
    <xf numFmtId="0" fontId="13" fillId="2" borderId="67" xfId="0" applyFont="1" applyFill="1" applyBorder="1" applyAlignment="1" applyProtection="1">
      <alignment horizontal="left" wrapText="1" shrinkToFit="1"/>
      <protection hidden="1"/>
    </xf>
    <xf numFmtId="3" fontId="3" fillId="2" borderId="66" xfId="1" applyNumberFormat="1" applyFont="1" applyFill="1" applyBorder="1"/>
    <xf numFmtId="2" fontId="1" fillId="3" borderId="47" xfId="1" applyNumberFormat="1" applyFont="1" applyFill="1" applyBorder="1" applyAlignment="1">
      <alignment horizontal="center" shrinkToFit="1"/>
    </xf>
    <xf numFmtId="0" fontId="3" fillId="3" borderId="15" xfId="1" applyFont="1" applyFill="1" applyBorder="1" applyAlignment="1" applyProtection="1">
      <alignment horizontal="left" wrapText="1"/>
      <protection hidden="1"/>
    </xf>
    <xf numFmtId="0" fontId="3" fillId="3" borderId="11" xfId="1" applyFont="1" applyFill="1" applyBorder="1" applyAlignment="1" applyProtection="1">
      <alignment wrapText="1"/>
      <protection hidden="1"/>
    </xf>
    <xf numFmtId="0" fontId="18" fillId="3" borderId="15" xfId="0" applyFont="1" applyFill="1" applyBorder="1" applyAlignment="1">
      <alignment vertical="center" wrapText="1"/>
    </xf>
    <xf numFmtId="0" fontId="18" fillId="3" borderId="11" xfId="0" applyFont="1" applyFill="1" applyBorder="1" applyAlignment="1" applyProtection="1">
      <alignment vertical="center" wrapText="1"/>
      <protection locked="0"/>
    </xf>
    <xf numFmtId="0" fontId="18" fillId="3" borderId="11" xfId="0" applyFont="1" applyFill="1" applyBorder="1" applyAlignment="1">
      <alignment vertical="center" wrapText="1"/>
    </xf>
    <xf numFmtId="0" fontId="19" fillId="3" borderId="11" xfId="0" applyFont="1" applyFill="1" applyBorder="1" applyAlignment="1">
      <alignment vertical="center" wrapText="1"/>
    </xf>
    <xf numFmtId="0" fontId="3" fillId="3" borderId="68" xfId="1" applyFont="1" applyFill="1" applyBorder="1" applyAlignment="1">
      <alignment horizontal="center"/>
    </xf>
    <xf numFmtId="0" fontId="5" fillId="6" borderId="56" xfId="1" applyFont="1" applyFill="1" applyBorder="1" applyAlignment="1" applyProtection="1">
      <alignment horizontal="center" wrapText="1"/>
      <protection hidden="1"/>
    </xf>
    <xf numFmtId="0" fontId="16" fillId="2" borderId="47" xfId="1" applyFont="1" applyFill="1" applyBorder="1" applyAlignment="1" applyProtection="1">
      <alignment horizontal="center" wrapText="1"/>
      <protection hidden="1"/>
    </xf>
    <xf numFmtId="0" fontId="17" fillId="3" borderId="47" xfId="1" applyFont="1" applyFill="1" applyBorder="1" applyAlignment="1" applyProtection="1">
      <alignment horizontal="center" wrapText="1" shrinkToFit="1"/>
      <protection hidden="1"/>
    </xf>
    <xf numFmtId="0" fontId="18" fillId="3" borderId="1" xfId="0" applyFont="1" applyFill="1" applyBorder="1" applyAlignment="1">
      <alignment horizontal="center" vertical="center" wrapText="1"/>
    </xf>
    <xf numFmtId="0" fontId="18" fillId="3" borderId="1" xfId="0" applyFont="1" applyFill="1" applyBorder="1" applyAlignment="1" applyProtection="1">
      <alignment horizontal="center" vertical="center" wrapText="1"/>
      <protection locked="0"/>
    </xf>
    <xf numFmtId="0" fontId="17" fillId="3" borderId="1" xfId="1" applyFont="1" applyFill="1" applyBorder="1" applyAlignment="1" applyProtection="1">
      <alignment horizontal="center" wrapText="1"/>
      <protection hidden="1"/>
    </xf>
    <xf numFmtId="0" fontId="36" fillId="3" borderId="1" xfId="0" applyFont="1" applyFill="1" applyBorder="1" applyAlignment="1">
      <alignment horizontal="center" vertical="center" wrapText="1"/>
    </xf>
    <xf numFmtId="0" fontId="17" fillId="5" borderId="1" xfId="1" applyFont="1" applyFill="1" applyBorder="1" applyAlignment="1" applyProtection="1">
      <alignment horizontal="center" wrapText="1" shrinkToFit="1"/>
      <protection hidden="1"/>
    </xf>
    <xf numFmtId="0" fontId="17" fillId="3" borderId="1" xfId="1" applyFont="1" applyFill="1" applyBorder="1" applyAlignment="1">
      <alignment horizontal="center" wrapText="1"/>
    </xf>
    <xf numFmtId="0" fontId="17" fillId="3" borderId="1" xfId="1" applyFont="1" applyFill="1" applyBorder="1" applyAlignment="1" applyProtection="1">
      <alignment horizontal="center" wrapText="1" shrinkToFit="1"/>
      <protection hidden="1"/>
    </xf>
    <xf numFmtId="0" fontId="17" fillId="3" borderId="1" xfId="1" applyFont="1" applyFill="1" applyBorder="1" applyAlignment="1" applyProtection="1">
      <alignment horizontal="center" wrapText="1" shrinkToFit="1"/>
      <protection locked="0"/>
    </xf>
    <xf numFmtId="0" fontId="17" fillId="3" borderId="1" xfId="1" applyFont="1" applyFill="1" applyBorder="1" applyAlignment="1" applyProtection="1">
      <alignment horizontal="center" wrapText="1"/>
      <protection locked="0"/>
    </xf>
    <xf numFmtId="0" fontId="18" fillId="3" borderId="56" xfId="0" applyFont="1" applyFill="1" applyBorder="1" applyAlignment="1" applyProtection="1">
      <alignment horizontal="center" vertical="center" wrapText="1"/>
      <protection locked="0"/>
    </xf>
    <xf numFmtId="0" fontId="17" fillId="3" borderId="47" xfId="1" applyFont="1" applyFill="1" applyBorder="1" applyAlignment="1" applyProtection="1">
      <alignment horizontal="center" wrapText="1"/>
      <protection hidden="1"/>
    </xf>
    <xf numFmtId="0" fontId="17" fillId="3" borderId="47" xfId="1" applyFont="1" applyFill="1" applyBorder="1" applyAlignment="1" applyProtection="1">
      <alignment horizontal="center" wrapText="1" shrinkToFit="1"/>
      <protection locked="0"/>
    </xf>
    <xf numFmtId="0" fontId="16" fillId="2" borderId="47" xfId="1" applyFont="1" applyFill="1" applyBorder="1" applyAlignment="1" applyProtection="1">
      <alignment horizontal="center" wrapText="1" shrinkToFit="1"/>
      <protection locked="0"/>
    </xf>
    <xf numFmtId="0" fontId="1" fillId="3" borderId="55" xfId="1" applyFont="1" applyFill="1" applyBorder="1" applyAlignment="1" applyProtection="1">
      <alignment horizontal="center" wrapText="1"/>
      <protection hidden="1"/>
    </xf>
    <xf numFmtId="0" fontId="1" fillId="0" borderId="18" xfId="1" applyFont="1" applyFill="1" applyBorder="1" applyAlignment="1" applyProtection="1">
      <alignment horizontal="center" wrapText="1"/>
      <protection hidden="1"/>
    </xf>
    <xf numFmtId="0" fontId="2" fillId="2" borderId="56" xfId="1" applyFont="1" applyFill="1" applyBorder="1" applyAlignment="1" applyProtection="1">
      <alignment horizontal="center" wrapText="1"/>
      <protection hidden="1"/>
    </xf>
    <xf numFmtId="0" fontId="13" fillId="2" borderId="47" xfId="1" applyFont="1" applyFill="1" applyBorder="1" applyAlignment="1" applyProtection="1">
      <alignment horizontal="center" wrapText="1"/>
      <protection hidden="1"/>
    </xf>
    <xf numFmtId="0" fontId="1" fillId="3" borderId="47" xfId="1" applyFont="1" applyFill="1" applyBorder="1" applyAlignment="1" applyProtection="1">
      <alignment horizontal="center" wrapText="1"/>
      <protection hidden="1"/>
    </xf>
    <xf numFmtId="49" fontId="18" fillId="3" borderId="1" xfId="0" applyNumberFormat="1" applyFont="1" applyFill="1" applyBorder="1" applyAlignment="1">
      <alignment horizontal="center" vertical="center" wrapText="1"/>
    </xf>
    <xf numFmtId="49" fontId="18" fillId="3" borderId="1" xfId="0" applyNumberFormat="1" applyFont="1" applyFill="1" applyBorder="1" applyAlignment="1" applyProtection="1">
      <alignment horizontal="center" vertical="center" wrapText="1"/>
      <protection locked="0"/>
    </xf>
    <xf numFmtId="49" fontId="17" fillId="3" borderId="1" xfId="1" applyNumberFormat="1" applyFont="1" applyFill="1" applyBorder="1" applyAlignment="1" applyProtection="1">
      <alignment horizontal="center" wrapText="1" shrinkToFit="1"/>
      <protection hidden="1"/>
    </xf>
    <xf numFmtId="49" fontId="19" fillId="3" borderId="1" xfId="0" applyNumberFormat="1" applyFont="1" applyFill="1" applyBorder="1" applyAlignment="1">
      <alignment horizontal="center" vertical="center" wrapText="1"/>
    </xf>
    <xf numFmtId="49" fontId="19" fillId="3" borderId="1" xfId="0" applyNumberFormat="1" applyFont="1" applyFill="1" applyBorder="1" applyAlignment="1" applyProtection="1">
      <alignment horizontal="center" vertical="center" wrapText="1"/>
      <protection locked="0"/>
    </xf>
    <xf numFmtId="49" fontId="1" fillId="3" borderId="1" xfId="1" applyNumberFormat="1" applyFont="1" applyFill="1" applyBorder="1" applyAlignment="1" applyProtection="1">
      <alignment horizontal="center" wrapText="1"/>
      <protection hidden="1"/>
    </xf>
    <xf numFmtId="49" fontId="1" fillId="3" borderId="1" xfId="1" applyNumberFormat="1" applyFont="1" applyFill="1" applyBorder="1" applyAlignment="1" applyProtection="1">
      <alignment horizontal="center" wrapText="1" shrinkToFit="1"/>
      <protection hidden="1"/>
    </xf>
    <xf numFmtId="49" fontId="1" fillId="3" borderId="1" xfId="1" applyNumberFormat="1" applyFont="1" applyFill="1" applyBorder="1" applyAlignment="1" applyProtection="1">
      <alignment horizontal="center" vertical="center" wrapText="1" shrinkToFit="1"/>
      <protection hidden="1"/>
    </xf>
    <xf numFmtId="49" fontId="13" fillId="2" borderId="1" xfId="1" applyNumberFormat="1" applyFont="1" applyFill="1" applyBorder="1" applyAlignment="1" applyProtection="1">
      <alignment horizontal="center" wrapText="1"/>
      <protection hidden="1"/>
    </xf>
    <xf numFmtId="49" fontId="13" fillId="3" borderId="1" xfId="1" applyNumberFormat="1" applyFont="1" applyFill="1" applyBorder="1" applyAlignment="1" applyProtection="1">
      <alignment horizontal="center" wrapText="1"/>
      <protection hidden="1"/>
    </xf>
    <xf numFmtId="49" fontId="13" fillId="2" borderId="1" xfId="0" applyNumberFormat="1" applyFont="1" applyFill="1" applyBorder="1" applyAlignment="1" applyProtection="1">
      <alignment horizontal="center" wrapText="1"/>
      <protection hidden="1"/>
    </xf>
    <xf numFmtId="49" fontId="3" fillId="3" borderId="1" xfId="1" applyNumberFormat="1" applyFont="1" applyFill="1" applyBorder="1" applyAlignment="1" applyProtection="1">
      <alignment horizontal="center" wrapText="1"/>
      <protection hidden="1"/>
    </xf>
    <xf numFmtId="49" fontId="17" fillId="3" borderId="1" xfId="1" applyNumberFormat="1" applyFont="1" applyFill="1" applyBorder="1" applyAlignment="1" applyProtection="1">
      <alignment horizontal="center" wrapText="1"/>
      <protection locked="0"/>
    </xf>
    <xf numFmtId="49" fontId="13" fillId="2" borderId="1" xfId="0" applyNumberFormat="1" applyFont="1" applyFill="1" applyBorder="1" applyAlignment="1" applyProtection="1">
      <alignment horizontal="center" wrapText="1" shrinkToFit="1"/>
      <protection hidden="1"/>
    </xf>
    <xf numFmtId="49" fontId="1" fillId="3" borderId="21" xfId="1" applyNumberFormat="1" applyFont="1" applyFill="1" applyBorder="1" applyAlignment="1" applyProtection="1">
      <alignment horizontal="center" wrapText="1" shrinkToFit="1"/>
      <protection hidden="1"/>
    </xf>
    <xf numFmtId="49" fontId="3" fillId="3" borderId="69" xfId="1" applyNumberFormat="1" applyFont="1" applyFill="1" applyBorder="1" applyAlignment="1">
      <alignment horizontal="center"/>
    </xf>
    <xf numFmtId="49" fontId="3" fillId="3" borderId="70" xfId="1" applyNumberFormat="1" applyFont="1" applyFill="1" applyBorder="1" applyAlignment="1">
      <alignment horizontal="center"/>
    </xf>
    <xf numFmtId="49" fontId="1" fillId="3" borderId="1" xfId="1" applyNumberFormat="1" applyFont="1" applyFill="1" applyBorder="1" applyAlignment="1" applyProtection="1">
      <alignment horizontal="center" wrapText="1" shrinkToFit="1"/>
      <protection locked="0"/>
    </xf>
    <xf numFmtId="0" fontId="36" fillId="3" borderId="1" xfId="0" applyFont="1" applyFill="1" applyBorder="1" applyAlignment="1">
      <alignment vertical="center" wrapText="1"/>
    </xf>
    <xf numFmtId="0" fontId="3" fillId="3" borderId="47" xfId="1" applyFont="1" applyFill="1" applyBorder="1" applyAlignment="1" applyProtection="1">
      <alignment wrapText="1"/>
      <protection hidden="1"/>
    </xf>
    <xf numFmtId="0" fontId="13" fillId="2" borderId="15" xfId="0" applyFont="1" applyFill="1" applyBorder="1" applyAlignment="1" applyProtection="1">
      <alignment horizontal="left" wrapText="1" shrinkToFit="1"/>
      <protection hidden="1"/>
    </xf>
    <xf numFmtId="0" fontId="37" fillId="2" borderId="15" xfId="0" applyFont="1" applyFill="1" applyBorder="1" applyAlignment="1" applyProtection="1">
      <alignment horizontal="left" wrapText="1" shrinkToFit="1"/>
      <protection hidden="1"/>
    </xf>
    <xf numFmtId="0" fontId="38" fillId="2" borderId="49" xfId="0" applyFont="1" applyFill="1" applyBorder="1" applyAlignment="1" applyProtection="1">
      <alignment horizontal="left" shrinkToFit="1"/>
      <protection locked="0"/>
    </xf>
    <xf numFmtId="0" fontId="3" fillId="3" borderId="52" xfId="1" applyFont="1" applyFill="1" applyBorder="1" applyAlignment="1">
      <alignment horizontal="center"/>
    </xf>
    <xf numFmtId="49" fontId="1" fillId="3" borderId="1" xfId="1" applyNumberFormat="1" applyFont="1" applyFill="1" applyBorder="1" applyAlignment="1" applyProtection="1">
      <alignment horizontal="center" wrapText="1"/>
      <protection locked="0"/>
    </xf>
    <xf numFmtId="49" fontId="15" fillId="0" borderId="1" xfId="1" applyNumberFormat="1" applyFont="1" applyFill="1" applyBorder="1" applyAlignment="1" applyProtection="1">
      <alignment horizontal="center" wrapText="1"/>
      <protection locked="0"/>
    </xf>
    <xf numFmtId="1" fontId="1" fillId="3" borderId="1" xfId="1" applyNumberFormat="1" applyFont="1" applyFill="1" applyBorder="1" applyAlignment="1" applyProtection="1">
      <alignment horizontal="center" shrinkToFit="1"/>
      <protection hidden="1"/>
    </xf>
    <xf numFmtId="49" fontId="1" fillId="4" borderId="1" xfId="1" applyNumberFormat="1" applyFont="1" applyFill="1" applyBorder="1" applyAlignment="1" applyProtection="1">
      <alignment horizontal="center" wrapText="1"/>
      <protection locked="0"/>
    </xf>
    <xf numFmtId="49" fontId="17" fillId="4" borderId="1" xfId="1" applyNumberFormat="1" applyFont="1" applyFill="1" applyBorder="1" applyAlignment="1" applyProtection="1">
      <alignment horizontal="center" wrapText="1"/>
      <protection locked="0"/>
    </xf>
    <xf numFmtId="0" fontId="1" fillId="3" borderId="1" xfId="1" applyFont="1" applyFill="1" applyBorder="1" applyAlignment="1" applyProtection="1">
      <alignment horizontal="center" wrapText="1"/>
      <protection hidden="1"/>
    </xf>
    <xf numFmtId="0" fontId="3" fillId="3" borderId="1" xfId="1" applyFont="1" applyFill="1" applyBorder="1" applyAlignment="1" applyProtection="1">
      <alignment horizontal="center" wrapText="1"/>
      <protection hidden="1"/>
    </xf>
    <xf numFmtId="0" fontId="4" fillId="7" borderId="0" xfId="0" applyFont="1" applyFill="1"/>
    <xf numFmtId="0" fontId="28" fillId="7" borderId="0" xfId="0" applyFont="1" applyFill="1"/>
    <xf numFmtId="0" fontId="27" fillId="7" borderId="0" xfId="0" applyFont="1" applyFill="1"/>
    <xf numFmtId="0" fontId="5" fillId="7" borderId="1" xfId="0" applyFont="1" applyFill="1" applyBorder="1" applyAlignment="1">
      <alignment vertical="center"/>
    </xf>
    <xf numFmtId="0" fontId="41" fillId="8" borderId="0" xfId="0" applyFont="1" applyFill="1"/>
    <xf numFmtId="0" fontId="0" fillId="0" borderId="0" xfId="0" applyProtection="1">
      <protection locked="0"/>
    </xf>
    <xf numFmtId="0" fontId="11" fillId="0" borderId="0" xfId="0" applyFont="1" applyProtection="1">
      <protection locked="0"/>
    </xf>
    <xf numFmtId="0" fontId="26" fillId="0" borderId="0" xfId="0" applyFont="1" applyProtection="1">
      <protection locked="0"/>
    </xf>
    <xf numFmtId="0" fontId="0" fillId="0" borderId="7" xfId="0" applyBorder="1" applyAlignment="1" applyProtection="1">
      <alignment horizontal="right"/>
      <protection locked="0"/>
    </xf>
    <xf numFmtId="0" fontId="0" fillId="0" borderId="7" xfId="0" applyBorder="1" applyAlignment="1" applyProtection="1">
      <protection locked="0"/>
    </xf>
    <xf numFmtId="0" fontId="47" fillId="0" borderId="0" xfId="0" applyFont="1" applyAlignment="1">
      <alignment vertical="justify" wrapText="1"/>
    </xf>
    <xf numFmtId="0" fontId="0" fillId="0" borderId="0" xfId="0" applyAlignment="1">
      <alignment vertical="justify" wrapText="1"/>
    </xf>
    <xf numFmtId="0" fontId="45" fillId="0" borderId="0" xfId="0" applyFont="1"/>
    <xf numFmtId="0" fontId="46" fillId="0" borderId="0" xfId="0" applyFont="1" applyAlignment="1">
      <alignment vertical="top"/>
    </xf>
    <xf numFmtId="3" fontId="3" fillId="2" borderId="10" xfId="1" applyNumberFormat="1" applyFont="1" applyFill="1" applyBorder="1" applyAlignment="1">
      <alignment horizontal="right" shrinkToFit="1"/>
    </xf>
    <xf numFmtId="3" fontId="3" fillId="2" borderId="11" xfId="1" applyNumberFormat="1" applyFont="1" applyFill="1" applyBorder="1" applyAlignment="1">
      <alignment horizontal="right" shrinkToFit="1"/>
    </xf>
    <xf numFmtId="3" fontId="3" fillId="2" borderId="12" xfId="1" applyNumberFormat="1" applyFont="1" applyFill="1" applyBorder="1" applyAlignment="1">
      <alignment horizontal="right" shrinkToFit="1"/>
    </xf>
    <xf numFmtId="3" fontId="3" fillId="2" borderId="2" xfId="1" applyNumberFormat="1" applyFont="1" applyFill="1" applyBorder="1" applyAlignment="1">
      <alignment horizontal="right" shrinkToFit="1"/>
    </xf>
    <xf numFmtId="3" fontId="3" fillId="2" borderId="1" xfId="1" applyNumberFormat="1" applyFont="1" applyFill="1" applyBorder="1" applyAlignment="1">
      <alignment horizontal="right" shrinkToFit="1"/>
    </xf>
    <xf numFmtId="3" fontId="3" fillId="2" borderId="3" xfId="1" applyNumberFormat="1" applyFont="1" applyFill="1" applyBorder="1" applyAlignment="1">
      <alignment horizontal="right" shrinkToFit="1"/>
    </xf>
    <xf numFmtId="3" fontId="3" fillId="3" borderId="2" xfId="1" applyNumberFormat="1" applyFont="1" applyFill="1" applyBorder="1" applyAlignment="1">
      <alignment shrinkToFit="1"/>
    </xf>
    <xf numFmtId="3" fontId="3" fillId="3" borderId="1" xfId="1" applyNumberFormat="1" applyFont="1" applyFill="1" applyBorder="1" applyAlignment="1">
      <alignment shrinkToFit="1"/>
    </xf>
    <xf numFmtId="3" fontId="3" fillId="3" borderId="3" xfId="1" applyNumberFormat="1" applyFont="1" applyFill="1" applyBorder="1" applyAlignment="1">
      <alignment shrinkToFit="1"/>
    </xf>
    <xf numFmtId="3" fontId="1" fillId="3" borderId="2" xfId="1" applyNumberFormat="1" applyFont="1" applyFill="1" applyBorder="1" applyAlignment="1">
      <alignment shrinkToFit="1"/>
    </xf>
    <xf numFmtId="3" fontId="1" fillId="0" borderId="1" xfId="1" applyNumberFormat="1" applyFont="1" applyBorder="1" applyAlignment="1" applyProtection="1">
      <alignment shrinkToFit="1"/>
      <protection locked="0"/>
    </xf>
    <xf numFmtId="3" fontId="1" fillId="0" borderId="3" xfId="1" applyNumberFormat="1" applyFont="1" applyBorder="1" applyAlignment="1" applyProtection="1">
      <alignment shrinkToFit="1"/>
      <protection locked="0"/>
    </xf>
    <xf numFmtId="3" fontId="3" fillId="0" borderId="1" xfId="1" applyNumberFormat="1" applyFont="1" applyFill="1" applyBorder="1" applyAlignment="1" applyProtection="1">
      <alignment shrinkToFit="1"/>
      <protection locked="0"/>
    </xf>
    <xf numFmtId="3" fontId="3" fillId="0" borderId="3" xfId="1" applyNumberFormat="1" applyFont="1" applyFill="1" applyBorder="1" applyAlignment="1" applyProtection="1">
      <alignment shrinkToFit="1"/>
      <protection locked="0"/>
    </xf>
    <xf numFmtId="3" fontId="1" fillId="0" borderId="1" xfId="1" applyNumberFormat="1" applyFont="1" applyFill="1" applyBorder="1" applyAlignment="1" applyProtection="1">
      <alignment shrinkToFit="1"/>
      <protection locked="0"/>
    </xf>
    <xf numFmtId="3" fontId="1" fillId="0" borderId="3" xfId="1" applyNumberFormat="1" applyFont="1" applyFill="1" applyBorder="1" applyAlignment="1" applyProtection="1">
      <alignment shrinkToFit="1"/>
      <protection locked="0"/>
    </xf>
    <xf numFmtId="3" fontId="1" fillId="4" borderId="1" xfId="1" applyNumberFormat="1" applyFont="1" applyFill="1" applyBorder="1" applyAlignment="1" applyProtection="1">
      <alignment shrinkToFit="1"/>
      <protection locked="0"/>
    </xf>
    <xf numFmtId="3" fontId="1" fillId="4" borderId="3" xfId="1" applyNumberFormat="1" applyFont="1" applyFill="1" applyBorder="1" applyAlignment="1" applyProtection="1">
      <alignment shrinkToFit="1"/>
      <protection locked="0"/>
    </xf>
    <xf numFmtId="3" fontId="1" fillId="3" borderId="1" xfId="1" applyNumberFormat="1" applyFont="1" applyFill="1" applyBorder="1" applyAlignment="1">
      <alignment shrinkToFit="1"/>
    </xf>
    <xf numFmtId="3" fontId="1" fillId="3" borderId="3" xfId="1" applyNumberFormat="1" applyFont="1" applyFill="1" applyBorder="1" applyAlignment="1">
      <alignment shrinkToFit="1"/>
    </xf>
    <xf numFmtId="3" fontId="3" fillId="2" borderId="2" xfId="1" applyNumberFormat="1" applyFont="1" applyFill="1" applyBorder="1" applyAlignment="1">
      <alignment shrinkToFit="1"/>
    </xf>
    <xf numFmtId="3" fontId="3" fillId="2" borderId="1" xfId="1" applyNumberFormat="1" applyFont="1" applyFill="1" applyBorder="1" applyAlignment="1">
      <alignment shrinkToFit="1"/>
    </xf>
    <xf numFmtId="3" fontId="3" fillId="2" borderId="3" xfId="1" applyNumberFormat="1" applyFont="1" applyFill="1" applyBorder="1" applyAlignment="1">
      <alignment shrinkToFit="1"/>
    </xf>
    <xf numFmtId="3" fontId="3" fillId="3" borderId="13" xfId="1" applyNumberFormat="1" applyFont="1" applyFill="1" applyBorder="1" applyAlignment="1">
      <alignment shrinkToFit="1"/>
    </xf>
    <xf numFmtId="3" fontId="3" fillId="0" borderId="15" xfId="1" applyNumberFormat="1" applyFont="1" applyFill="1" applyBorder="1" applyAlignment="1" applyProtection="1">
      <alignment shrinkToFit="1"/>
      <protection locked="0"/>
    </xf>
    <xf numFmtId="3" fontId="3" fillId="0" borderId="16" xfId="1" applyNumberFormat="1" applyFont="1" applyFill="1" applyBorder="1" applyAlignment="1" applyProtection="1">
      <alignment shrinkToFit="1"/>
      <protection locked="0"/>
    </xf>
    <xf numFmtId="3" fontId="1" fillId="0" borderId="17" xfId="1" applyNumberFormat="1" applyFont="1" applyFill="1" applyBorder="1" applyAlignment="1">
      <alignment shrinkToFit="1"/>
    </xf>
    <xf numFmtId="3" fontId="1" fillId="0" borderId="18" xfId="1" applyNumberFormat="1" applyFont="1" applyFill="1" applyBorder="1" applyAlignment="1">
      <alignment shrinkToFit="1"/>
    </xf>
    <xf numFmtId="3" fontId="1" fillId="0" borderId="19" xfId="1" applyNumberFormat="1" applyFont="1" applyFill="1" applyBorder="1" applyAlignment="1">
      <alignment shrinkToFit="1"/>
    </xf>
    <xf numFmtId="3" fontId="3" fillId="2" borderId="10" xfId="1" applyNumberFormat="1" applyFont="1" applyFill="1" applyBorder="1" applyAlignment="1">
      <alignment shrinkToFit="1"/>
    </xf>
    <xf numFmtId="3" fontId="3" fillId="2" borderId="11" xfId="1" applyNumberFormat="1" applyFont="1" applyFill="1" applyBorder="1" applyAlignment="1">
      <alignment shrinkToFit="1"/>
    </xf>
    <xf numFmtId="3" fontId="3" fillId="2" borderId="12" xfId="1" applyNumberFormat="1" applyFont="1" applyFill="1" applyBorder="1" applyAlignment="1">
      <alignment shrinkToFit="1"/>
    </xf>
    <xf numFmtId="3" fontId="1" fillId="3" borderId="23" xfId="1" applyNumberFormat="1" applyFont="1" applyFill="1" applyBorder="1" applyAlignment="1">
      <alignment shrinkToFit="1"/>
    </xf>
    <xf numFmtId="3" fontId="1" fillId="3" borderId="2" xfId="1" applyNumberFormat="1" applyFont="1" applyFill="1" applyBorder="1" applyAlignment="1" applyProtection="1">
      <alignment shrinkToFit="1"/>
      <protection hidden="1"/>
    </xf>
    <xf numFmtId="3" fontId="3" fillId="2" borderId="13" xfId="1" applyNumberFormat="1" applyFont="1" applyFill="1" applyBorder="1" applyAlignment="1">
      <alignment shrinkToFit="1"/>
    </xf>
    <xf numFmtId="3" fontId="3" fillId="2" borderId="15" xfId="1" applyNumberFormat="1" applyFont="1" applyFill="1" applyBorder="1" applyAlignment="1">
      <alignment shrinkToFit="1"/>
    </xf>
    <xf numFmtId="3" fontId="3" fillId="2" borderId="16" xfId="1" applyNumberFormat="1" applyFont="1" applyFill="1" applyBorder="1" applyAlignment="1">
      <alignment shrinkToFit="1"/>
    </xf>
    <xf numFmtId="3" fontId="3" fillId="2" borderId="31" xfId="1" applyNumberFormat="1" applyFont="1" applyFill="1" applyBorder="1" applyAlignment="1">
      <alignment horizontal="right" shrinkToFit="1"/>
    </xf>
    <xf numFmtId="3" fontId="3" fillId="2" borderId="32" xfId="1" applyNumberFormat="1" applyFont="1" applyFill="1" applyBorder="1" applyAlignment="1">
      <alignment horizontal="right" shrinkToFit="1"/>
    </xf>
    <xf numFmtId="3" fontId="3" fillId="3" borderId="32" xfId="1" applyNumberFormat="1" applyFont="1" applyFill="1" applyBorder="1" applyAlignment="1">
      <alignment shrinkToFit="1"/>
    </xf>
    <xf numFmtId="3" fontId="1" fillId="3" borderId="32" xfId="1" applyNumberFormat="1" applyFont="1" applyFill="1" applyBorder="1" applyAlignment="1">
      <alignment shrinkToFit="1"/>
    </xf>
    <xf numFmtId="3" fontId="3" fillId="2" borderId="32" xfId="1" applyNumberFormat="1" applyFont="1" applyFill="1" applyBorder="1" applyAlignment="1">
      <alignment shrinkToFit="1"/>
    </xf>
    <xf numFmtId="3" fontId="3" fillId="3" borderId="33" xfId="1" applyNumberFormat="1" applyFont="1" applyFill="1" applyBorder="1" applyAlignment="1">
      <alignment shrinkToFit="1"/>
    </xf>
    <xf numFmtId="3" fontId="3" fillId="3" borderId="15" xfId="1" applyNumberFormat="1" applyFont="1" applyFill="1" applyBorder="1" applyAlignment="1">
      <alignment shrinkToFit="1"/>
    </xf>
    <xf numFmtId="3" fontId="3" fillId="3" borderId="16" xfId="1" applyNumberFormat="1" applyFont="1" applyFill="1" applyBorder="1" applyAlignment="1">
      <alignment shrinkToFit="1"/>
    </xf>
    <xf numFmtId="3" fontId="1" fillId="0" borderId="34" xfId="1" applyNumberFormat="1" applyFont="1" applyFill="1" applyBorder="1" applyAlignment="1">
      <alignment shrinkToFit="1"/>
    </xf>
    <xf numFmtId="3" fontId="1" fillId="0" borderId="40" xfId="1" applyNumberFormat="1" applyFont="1" applyFill="1" applyBorder="1" applyAlignment="1">
      <alignment shrinkToFit="1"/>
    </xf>
    <xf numFmtId="3" fontId="3" fillId="2" borderId="31" xfId="1" applyNumberFormat="1" applyFont="1" applyFill="1" applyBorder="1" applyAlignment="1">
      <alignment shrinkToFit="1"/>
    </xf>
    <xf numFmtId="3" fontId="3" fillId="2" borderId="41" xfId="1" applyNumberFormat="1" applyFont="1" applyFill="1" applyBorder="1" applyAlignment="1">
      <alignment shrinkToFit="1"/>
    </xf>
    <xf numFmtId="3" fontId="3" fillId="2" borderId="21" xfId="1" applyNumberFormat="1" applyFont="1" applyFill="1" applyBorder="1" applyAlignment="1">
      <alignment shrinkToFit="1"/>
    </xf>
    <xf numFmtId="3" fontId="3" fillId="2" borderId="22" xfId="1" applyNumberFormat="1" applyFont="1" applyFill="1" applyBorder="1" applyAlignment="1">
      <alignment shrinkToFit="1"/>
    </xf>
    <xf numFmtId="4" fontId="1" fillId="3" borderId="10" xfId="1" applyNumberFormat="1" applyFont="1" applyFill="1" applyBorder="1" applyAlignment="1">
      <alignment shrinkToFit="1"/>
    </xf>
    <xf numFmtId="4" fontId="32" fillId="3" borderId="12" xfId="0" applyNumberFormat="1" applyFont="1" applyFill="1" applyBorder="1" applyAlignment="1">
      <alignment shrinkToFit="1"/>
    </xf>
    <xf numFmtId="3" fontId="1" fillId="0" borderId="21" xfId="1" applyNumberFormat="1" applyFont="1" applyBorder="1" applyAlignment="1" applyProtection="1">
      <alignment shrinkToFit="1"/>
      <protection locked="0"/>
    </xf>
    <xf numFmtId="3" fontId="1" fillId="0" borderId="22" xfId="1" applyNumberFormat="1" applyFont="1" applyBorder="1" applyAlignment="1" applyProtection="1">
      <alignment shrinkToFit="1"/>
      <protection locked="0"/>
    </xf>
    <xf numFmtId="3" fontId="1" fillId="0" borderId="15" xfId="1" applyNumberFormat="1" applyFont="1" applyBorder="1" applyAlignment="1" applyProtection="1">
      <alignment shrinkToFit="1"/>
      <protection locked="0"/>
    </xf>
    <xf numFmtId="0" fontId="17" fillId="5" borderId="1" xfId="1" applyFont="1" applyFill="1" applyBorder="1" applyAlignment="1" applyProtection="1">
      <alignment horizontal="left" wrapText="1" shrinkToFit="1"/>
      <protection hidden="1"/>
    </xf>
    <xf numFmtId="0" fontId="17" fillId="3" borderId="1" xfId="1" applyFont="1" applyFill="1" applyBorder="1" applyAlignment="1" applyProtection="1">
      <alignment horizontal="left" wrapText="1"/>
      <protection hidden="1"/>
    </xf>
    <xf numFmtId="0" fontId="13" fillId="2" borderId="1" xfId="0" applyFont="1" applyFill="1" applyBorder="1" applyAlignment="1" applyProtection="1">
      <alignment horizontal="left" wrapText="1"/>
      <protection hidden="1"/>
    </xf>
    <xf numFmtId="0" fontId="13" fillId="2" borderId="1" xfId="1" applyFont="1" applyFill="1" applyBorder="1" applyAlignment="1" applyProtection="1">
      <alignment horizontal="left" wrapText="1"/>
      <protection hidden="1"/>
    </xf>
    <xf numFmtId="0" fontId="16" fillId="2" borderId="1" xfId="1" applyFont="1" applyFill="1" applyBorder="1" applyAlignment="1" applyProtection="1">
      <alignment horizontal="left" wrapText="1"/>
      <protection hidden="1"/>
    </xf>
    <xf numFmtId="0" fontId="1" fillId="3" borderId="15" xfId="1" applyFont="1" applyFill="1" applyBorder="1" applyAlignment="1" applyProtection="1">
      <alignment horizontal="left" wrapText="1"/>
      <protection hidden="1"/>
    </xf>
    <xf numFmtId="0" fontId="2" fillId="2" borderId="11" xfId="1" applyFont="1" applyFill="1" applyBorder="1" applyAlignment="1" applyProtection="1">
      <alignment horizontal="left" wrapText="1"/>
      <protection hidden="1"/>
    </xf>
    <xf numFmtId="0" fontId="1" fillId="3" borderId="1" xfId="1" applyFont="1" applyFill="1" applyBorder="1" applyAlignment="1" applyProtection="1">
      <alignment horizontal="left" wrapText="1"/>
      <protection hidden="1"/>
    </xf>
    <xf numFmtId="0" fontId="1" fillId="3" borderId="1" xfId="1" applyFont="1" applyFill="1" applyBorder="1" applyAlignment="1" applyProtection="1">
      <alignment horizontal="left" wrapText="1" shrinkToFit="1"/>
      <protection hidden="1"/>
    </xf>
    <xf numFmtId="0" fontId="13" fillId="3" borderId="1" xfId="1" applyFont="1" applyFill="1" applyBorder="1" applyAlignment="1" applyProtection="1">
      <alignment horizontal="left" wrapText="1"/>
      <protection hidden="1"/>
    </xf>
    <xf numFmtId="0" fontId="17" fillId="3" borderId="1" xfId="1" applyFont="1" applyFill="1" applyBorder="1" applyAlignment="1" applyProtection="1">
      <alignment horizontal="left" wrapText="1" shrinkToFit="1"/>
      <protection locked="0"/>
    </xf>
    <xf numFmtId="0" fontId="17" fillId="3" borderId="1" xfId="1" applyFont="1" applyFill="1" applyBorder="1" applyAlignment="1">
      <alignment horizontal="left" wrapText="1"/>
    </xf>
    <xf numFmtId="0" fontId="17" fillId="3" borderId="1" xfId="1" applyFont="1" applyFill="1" applyBorder="1" applyAlignment="1" applyProtection="1">
      <alignment horizontal="left" wrapText="1" shrinkToFit="1"/>
      <protection hidden="1"/>
    </xf>
    <xf numFmtId="0" fontId="1" fillId="3" borderId="1" xfId="1" applyFont="1" applyFill="1" applyBorder="1" applyAlignment="1" applyProtection="1">
      <alignment horizontal="left" vertical="center" wrapText="1" shrinkToFit="1"/>
      <protection hidden="1"/>
    </xf>
    <xf numFmtId="0" fontId="16" fillId="2" borderId="1" xfId="1" applyFont="1" applyFill="1" applyBorder="1" applyAlignment="1" applyProtection="1">
      <alignment horizontal="left" wrapText="1" shrinkToFit="1"/>
      <protection locked="0"/>
    </xf>
    <xf numFmtId="0" fontId="14" fillId="3" borderId="5" xfId="1" applyFont="1" applyFill="1" applyBorder="1" applyAlignment="1" applyProtection="1">
      <alignment horizontal="center" vertical="center"/>
      <protection hidden="1"/>
    </xf>
    <xf numFmtId="0" fontId="14" fillId="3" borderId="0" xfId="1" applyFont="1" applyFill="1" applyBorder="1" applyAlignment="1" applyProtection="1">
      <alignment horizontal="center" vertical="center"/>
      <protection hidden="1"/>
    </xf>
    <xf numFmtId="0" fontId="14" fillId="3" borderId="51" xfId="1" applyFont="1" applyFill="1" applyBorder="1" applyAlignment="1" applyProtection="1">
      <alignment horizontal="center" vertical="center"/>
      <protection hidden="1"/>
    </xf>
    <xf numFmtId="0" fontId="5" fillId="6" borderId="11" xfId="1" applyFont="1" applyFill="1" applyBorder="1" applyAlignment="1" applyProtection="1">
      <alignment horizontal="left" wrapText="1"/>
      <protection hidden="1"/>
    </xf>
    <xf numFmtId="0" fontId="1" fillId="3" borderId="1" xfId="1" applyFont="1" applyFill="1" applyBorder="1" applyAlignment="1" applyProtection="1">
      <alignment horizontal="left" wrapText="1" shrinkToFit="1"/>
      <protection locked="0"/>
    </xf>
    <xf numFmtId="0" fontId="13" fillId="2" borderId="65" xfId="0" applyFont="1" applyFill="1" applyBorder="1" applyAlignment="1" applyProtection="1">
      <alignment horizontal="left" wrapText="1" shrinkToFit="1"/>
      <protection hidden="1"/>
    </xf>
    <xf numFmtId="0" fontId="13" fillId="2" borderId="64" xfId="0" applyFont="1" applyFill="1" applyBorder="1" applyAlignment="1" applyProtection="1">
      <alignment horizontal="left" wrapText="1" shrinkToFit="1"/>
      <protection hidden="1"/>
    </xf>
    <xf numFmtId="0" fontId="14" fillId="3" borderId="5" xfId="1" applyFont="1" applyFill="1" applyBorder="1" applyAlignment="1" applyProtection="1">
      <alignment horizontal="center" vertical="center" wrapText="1"/>
      <protection hidden="1"/>
    </xf>
    <xf numFmtId="0" fontId="14" fillId="3" borderId="0" xfId="1" applyFont="1" applyFill="1" applyBorder="1" applyAlignment="1" applyProtection="1">
      <alignment horizontal="center" vertical="center" wrapText="1"/>
      <protection hidden="1"/>
    </xf>
    <xf numFmtId="49" fontId="49" fillId="0" borderId="0" xfId="0" applyNumberFormat="1" applyFont="1" applyFill="1" applyAlignment="1">
      <alignment horizontal="justify" vertical="justify" wrapText="1"/>
    </xf>
    <xf numFmtId="49" fontId="46" fillId="0" borderId="0" xfId="0" applyNumberFormat="1" applyFont="1" applyFill="1" applyAlignment="1">
      <alignment horizontal="justify" vertical="justify" wrapText="1"/>
    </xf>
    <xf numFmtId="0" fontId="0" fillId="0" borderId="0" xfId="0" applyAlignment="1">
      <alignment horizontal="justify" vertical="justify" wrapText="1"/>
    </xf>
    <xf numFmtId="3" fontId="1" fillId="9" borderId="1" xfId="1" applyNumberFormat="1" applyFont="1" applyFill="1" applyBorder="1" applyAlignment="1" applyProtection="1">
      <alignment shrinkToFit="1"/>
      <protection locked="0"/>
    </xf>
    <xf numFmtId="4" fontId="1" fillId="0" borderId="1" xfId="1" applyNumberFormat="1" applyFont="1" applyFill="1" applyBorder="1" applyAlignment="1" applyProtection="1">
      <alignment shrinkToFit="1"/>
      <protection locked="0"/>
    </xf>
    <xf numFmtId="3" fontId="1" fillId="0" borderId="21" xfId="1" applyNumberFormat="1" applyFont="1" applyFill="1" applyBorder="1" applyAlignment="1" applyProtection="1">
      <alignment shrinkToFit="1"/>
      <protection locked="0"/>
    </xf>
    <xf numFmtId="0" fontId="52" fillId="0" borderId="0" xfId="0" applyFont="1" applyAlignment="1">
      <alignment wrapText="1"/>
    </xf>
    <xf numFmtId="0" fontId="9" fillId="0" borderId="1" xfId="0" applyFont="1" applyFill="1" applyBorder="1" applyAlignment="1" applyProtection="1">
      <alignment horizontal="center"/>
      <protection locked="0"/>
    </xf>
    <xf numFmtId="0" fontId="6" fillId="7" borderId="0" xfId="0" applyFont="1" applyFill="1" applyAlignment="1">
      <alignment horizontal="center" wrapText="1"/>
    </xf>
    <xf numFmtId="0" fontId="41" fillId="8" borderId="0" xfId="0" applyFont="1" applyFill="1" applyAlignment="1">
      <alignment horizontal="left" vertical="top" wrapText="1"/>
    </xf>
    <xf numFmtId="0" fontId="41" fillId="8" borderId="0" xfId="0" applyFont="1" applyFill="1" applyAlignment="1">
      <alignment horizontal="left" vertical="top"/>
    </xf>
    <xf numFmtId="0" fontId="5" fillId="7" borderId="1" xfId="0" applyFont="1" applyFill="1" applyBorder="1" applyAlignment="1">
      <alignment horizontal="left"/>
    </xf>
    <xf numFmtId="14" fontId="9" fillId="0" borderId="1" xfId="0" applyNumberFormat="1" applyFont="1" applyFill="1" applyBorder="1" applyAlignment="1" applyProtection="1">
      <alignment horizontal="center"/>
      <protection locked="0"/>
    </xf>
    <xf numFmtId="0" fontId="4" fillId="7" borderId="65" xfId="0" applyFont="1" applyFill="1" applyBorder="1" applyAlignment="1">
      <alignment horizontal="center"/>
    </xf>
    <xf numFmtId="0" fontId="6" fillId="0" borderId="1" xfId="0" applyFont="1" applyFill="1" applyBorder="1" applyAlignment="1" applyProtection="1">
      <alignment horizontal="center" vertical="center"/>
      <protection locked="0"/>
    </xf>
    <xf numFmtId="49" fontId="7" fillId="0" borderId="1" xfId="0" applyNumberFormat="1" applyFont="1" applyFill="1" applyBorder="1" applyAlignment="1" applyProtection="1">
      <alignment horizontal="center" vertical="center"/>
      <protection locked="0"/>
    </xf>
    <xf numFmtId="0" fontId="5" fillId="7" borderId="1" xfId="0" applyFont="1" applyFill="1" applyBorder="1" applyAlignment="1">
      <alignment horizontal="left" vertical="center"/>
    </xf>
    <xf numFmtId="0" fontId="41" fillId="8" borderId="0" xfId="0" applyFont="1" applyFill="1" applyAlignment="1" applyProtection="1">
      <alignment horizontal="justify" vertical="justify" wrapText="1"/>
      <protection hidden="1"/>
    </xf>
    <xf numFmtId="0" fontId="0" fillId="0" borderId="0" xfId="0" applyAlignment="1" applyProtection="1">
      <alignment horizontal="justify" vertical="justify" wrapText="1"/>
      <protection hidden="1"/>
    </xf>
    <xf numFmtId="0" fontId="8" fillId="7" borderId="0" xfId="0" applyFont="1" applyFill="1" applyAlignment="1">
      <alignment horizontal="center"/>
    </xf>
    <xf numFmtId="0" fontId="5" fillId="7" borderId="1" xfId="0" applyFont="1" applyFill="1" applyBorder="1" applyAlignment="1">
      <alignment horizontal="center" vertical="center" wrapText="1"/>
    </xf>
    <xf numFmtId="0" fontId="5" fillId="7" borderId="47" xfId="0" applyFont="1" applyFill="1" applyBorder="1" applyAlignment="1">
      <alignment horizontal="left" wrapText="1"/>
    </xf>
    <xf numFmtId="0" fontId="5" fillId="7" borderId="42" xfId="0" applyFont="1" applyFill="1" applyBorder="1" applyAlignment="1">
      <alignment horizontal="left" wrapText="1"/>
    </xf>
    <xf numFmtId="0" fontId="34" fillId="0" borderId="1" xfId="0" applyFont="1" applyFill="1" applyBorder="1" applyAlignment="1" applyProtection="1">
      <alignment horizontal="center" vertical="center"/>
      <protection locked="0"/>
    </xf>
    <xf numFmtId="0" fontId="10" fillId="0" borderId="47" xfId="0" applyFont="1" applyFill="1" applyBorder="1" applyAlignment="1" applyProtection="1">
      <alignment horizontal="center" vertical="center" wrapText="1"/>
      <protection locked="0"/>
    </xf>
    <xf numFmtId="0" fontId="10" fillId="0" borderId="57" xfId="0" applyFont="1" applyFill="1" applyBorder="1" applyAlignment="1" applyProtection="1">
      <alignment horizontal="center" vertical="center" wrapText="1"/>
      <protection locked="0"/>
    </xf>
    <xf numFmtId="0" fontId="10" fillId="0" borderId="42" xfId="0" applyFont="1" applyFill="1" applyBorder="1" applyAlignment="1" applyProtection="1">
      <alignment horizontal="center" vertical="center" wrapText="1"/>
      <protection locked="0"/>
    </xf>
    <xf numFmtId="0" fontId="5" fillId="7" borderId="47" xfId="0" applyFont="1" applyFill="1" applyBorder="1" applyAlignment="1">
      <alignment horizontal="left" vertical="center" wrapText="1"/>
    </xf>
    <xf numFmtId="0" fontId="5" fillId="7" borderId="57" xfId="0" applyFont="1" applyFill="1" applyBorder="1" applyAlignment="1">
      <alignment horizontal="left" vertical="center" wrapText="1"/>
    </xf>
    <xf numFmtId="0" fontId="5" fillId="7" borderId="42" xfId="0" applyFont="1" applyFill="1" applyBorder="1" applyAlignment="1">
      <alignment horizontal="left" vertical="center" wrapText="1"/>
    </xf>
    <xf numFmtId="0" fontId="7" fillId="0" borderId="1" xfId="0" applyFont="1" applyFill="1" applyBorder="1" applyAlignment="1" applyProtection="1">
      <alignment horizontal="center" vertical="center"/>
      <protection locked="0"/>
    </xf>
    <xf numFmtId="3" fontId="9" fillId="0" borderId="1" xfId="0" applyNumberFormat="1" applyFont="1" applyFill="1" applyBorder="1" applyAlignment="1" applyProtection="1">
      <alignment horizontal="center"/>
      <protection locked="0"/>
    </xf>
    <xf numFmtId="49" fontId="1" fillId="3" borderId="55" xfId="1" applyNumberFormat="1" applyFont="1" applyFill="1" applyBorder="1" applyAlignment="1">
      <alignment horizontal="center" vertical="center"/>
    </xf>
    <xf numFmtId="49" fontId="1" fillId="3" borderId="62" xfId="1" applyNumberFormat="1" applyFont="1" applyFill="1" applyBorder="1" applyAlignment="1">
      <alignment horizontal="center" vertical="center"/>
    </xf>
    <xf numFmtId="49" fontId="1" fillId="3" borderId="56" xfId="1" applyNumberFormat="1" applyFont="1" applyFill="1" applyBorder="1" applyAlignment="1">
      <alignment horizontal="center" vertical="center"/>
    </xf>
    <xf numFmtId="0" fontId="17" fillId="5" borderId="2" xfId="1" applyFont="1" applyFill="1" applyBorder="1" applyAlignment="1" applyProtection="1">
      <alignment horizontal="left" wrapText="1" shrinkToFit="1"/>
      <protection hidden="1"/>
    </xf>
    <xf numFmtId="0" fontId="17" fillId="5" borderId="1" xfId="1" applyFont="1" applyFill="1" applyBorder="1" applyAlignment="1" applyProtection="1">
      <alignment horizontal="left" wrapText="1" shrinkToFit="1"/>
      <protection hidden="1"/>
    </xf>
    <xf numFmtId="0" fontId="17" fillId="3" borderId="13" xfId="1" applyFont="1" applyFill="1" applyBorder="1" applyAlignment="1" applyProtection="1">
      <alignment horizontal="left" vertical="top" wrapText="1"/>
      <protection hidden="1"/>
    </xf>
    <xf numFmtId="0" fontId="17" fillId="3" borderId="14" xfId="1" applyFont="1" applyFill="1" applyBorder="1" applyAlignment="1" applyProtection="1">
      <alignment horizontal="left" vertical="top" wrapText="1"/>
      <protection hidden="1"/>
    </xf>
    <xf numFmtId="0" fontId="17" fillId="3" borderId="10" xfId="1" applyFont="1" applyFill="1" applyBorder="1" applyAlignment="1" applyProtection="1">
      <alignment horizontal="left" vertical="top" wrapText="1"/>
      <protection hidden="1"/>
    </xf>
    <xf numFmtId="0" fontId="17" fillId="3" borderId="2" xfId="1" applyFont="1" applyFill="1" applyBorder="1" applyAlignment="1" applyProtection="1">
      <alignment horizontal="left" wrapText="1"/>
      <protection hidden="1"/>
    </xf>
    <xf numFmtId="0" fontId="17" fillId="3" borderId="1" xfId="1" applyFont="1" applyFill="1" applyBorder="1" applyAlignment="1" applyProtection="1">
      <alignment horizontal="left" wrapText="1"/>
      <protection hidden="1"/>
    </xf>
    <xf numFmtId="0" fontId="0" fillId="0" borderId="5" xfId="0" applyBorder="1" applyAlignment="1" applyProtection="1">
      <alignment wrapText="1"/>
      <protection locked="0"/>
    </xf>
    <xf numFmtId="0" fontId="0" fillId="0" borderId="0" xfId="0" applyAlignment="1" applyProtection="1">
      <alignment wrapText="1"/>
      <protection locked="0"/>
    </xf>
    <xf numFmtId="0" fontId="13" fillId="2" borderId="2" xfId="0" applyFont="1" applyFill="1" applyBorder="1" applyAlignment="1" applyProtection="1">
      <alignment horizontal="left" wrapText="1"/>
      <protection hidden="1"/>
    </xf>
    <xf numFmtId="0" fontId="13" fillId="2" borderId="1" xfId="0" applyFont="1" applyFill="1" applyBorder="1" applyAlignment="1" applyProtection="1">
      <alignment horizontal="left" wrapText="1"/>
      <protection hidden="1"/>
    </xf>
    <xf numFmtId="0" fontId="13" fillId="2" borderId="32" xfId="0" applyFont="1" applyFill="1" applyBorder="1" applyAlignment="1" applyProtection="1">
      <alignment horizontal="left" wrapText="1" shrinkToFit="1"/>
      <protection hidden="1"/>
    </xf>
    <xf numFmtId="0" fontId="13" fillId="2" borderId="42" xfId="0" applyFont="1" applyFill="1" applyBorder="1" applyAlignment="1" applyProtection="1">
      <alignment horizontal="left" wrapText="1" shrinkToFit="1"/>
      <protection hidden="1"/>
    </xf>
    <xf numFmtId="0" fontId="13" fillId="2" borderId="2" xfId="1" applyFont="1" applyFill="1" applyBorder="1" applyAlignment="1" applyProtection="1">
      <alignment horizontal="left" wrapText="1"/>
      <protection hidden="1"/>
    </xf>
    <xf numFmtId="0" fontId="13" fillId="2" borderId="1" xfId="1" applyFont="1" applyFill="1" applyBorder="1" applyAlignment="1" applyProtection="1">
      <alignment horizontal="left" wrapText="1"/>
      <protection hidden="1"/>
    </xf>
    <xf numFmtId="0" fontId="3" fillId="3" borderId="15" xfId="1" applyFont="1" applyFill="1" applyBorder="1" applyAlignment="1" applyProtection="1">
      <alignment horizontal="center" vertical="center" wrapText="1"/>
      <protection hidden="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16" fillId="2" borderId="2" xfId="1" applyFont="1" applyFill="1" applyBorder="1" applyAlignment="1" applyProtection="1">
      <alignment horizontal="left" wrapText="1"/>
      <protection hidden="1"/>
    </xf>
    <xf numFmtId="0" fontId="16" fillId="2" borderId="1" xfId="1" applyFont="1" applyFill="1" applyBorder="1" applyAlignment="1" applyProtection="1">
      <alignment horizontal="left" wrapText="1"/>
      <protection hidden="1"/>
    </xf>
    <xf numFmtId="0" fontId="1" fillId="3" borderId="13" xfId="1" applyFont="1" applyFill="1" applyBorder="1" applyAlignment="1" applyProtection="1">
      <alignment horizontal="left" wrapText="1"/>
      <protection hidden="1"/>
    </xf>
    <xf numFmtId="0" fontId="1" fillId="3" borderId="15" xfId="1" applyFont="1" applyFill="1" applyBorder="1" applyAlignment="1" applyProtection="1">
      <alignment horizontal="left" wrapText="1"/>
      <protection hidden="1"/>
    </xf>
    <xf numFmtId="0" fontId="2" fillId="2" borderId="10" xfId="1" applyFont="1" applyFill="1" applyBorder="1" applyAlignment="1" applyProtection="1">
      <alignment horizontal="left" wrapText="1"/>
      <protection hidden="1"/>
    </xf>
    <xf numFmtId="0" fontId="2" fillId="2" borderId="11" xfId="1" applyFont="1" applyFill="1" applyBorder="1" applyAlignment="1" applyProtection="1">
      <alignment horizontal="left" wrapText="1"/>
      <protection hidden="1"/>
    </xf>
    <xf numFmtId="0" fontId="1" fillId="3" borderId="2" xfId="1" applyFont="1" applyFill="1" applyBorder="1" applyAlignment="1" applyProtection="1">
      <alignment horizontal="left" wrapText="1"/>
      <protection hidden="1"/>
    </xf>
    <xf numFmtId="0" fontId="1" fillId="3" borderId="1" xfId="1" applyFont="1" applyFill="1" applyBorder="1" applyAlignment="1" applyProtection="1">
      <alignment horizontal="left" wrapText="1"/>
      <protection hidden="1"/>
    </xf>
    <xf numFmtId="0" fontId="1" fillId="3" borderId="2" xfId="1" applyFont="1" applyFill="1" applyBorder="1" applyAlignment="1" applyProtection="1">
      <alignment horizontal="left" wrapText="1" shrinkToFit="1"/>
      <protection hidden="1"/>
    </xf>
    <xf numFmtId="0" fontId="1" fillId="3" borderId="1" xfId="1" applyFont="1" applyFill="1" applyBorder="1" applyAlignment="1" applyProtection="1">
      <alignment horizontal="left" wrapText="1" shrinkToFit="1"/>
      <protection hidden="1"/>
    </xf>
    <xf numFmtId="0" fontId="1" fillId="3" borderId="13" xfId="1" applyFont="1" applyFill="1" applyBorder="1" applyAlignment="1">
      <alignment horizontal="left" vertical="top" wrapText="1"/>
    </xf>
    <xf numFmtId="0" fontId="1" fillId="3" borderId="14" xfId="1" applyFont="1" applyFill="1" applyBorder="1" applyAlignment="1">
      <alignment horizontal="left" vertical="top" wrapText="1"/>
    </xf>
    <xf numFmtId="0" fontId="1" fillId="3" borderId="10" xfId="1" applyFont="1" applyFill="1" applyBorder="1" applyAlignment="1">
      <alignment horizontal="left" vertical="top" wrapText="1"/>
    </xf>
    <xf numFmtId="0" fontId="1" fillId="3" borderId="13" xfId="1" applyFont="1" applyFill="1" applyBorder="1" applyAlignment="1">
      <alignment horizontal="center" vertical="center" textRotation="90" wrapText="1"/>
    </xf>
    <xf numFmtId="0" fontId="1" fillId="3" borderId="14" xfId="1" applyFont="1" applyFill="1" applyBorder="1" applyAlignment="1">
      <alignment horizontal="center" vertical="center" textRotation="90" wrapText="1"/>
    </xf>
    <xf numFmtId="0" fontId="1" fillId="3" borderId="76" xfId="1" applyFont="1" applyFill="1" applyBorder="1" applyAlignment="1">
      <alignment horizontal="center" vertical="center" textRotation="90" wrapText="1"/>
    </xf>
    <xf numFmtId="0" fontId="13" fillId="3" borderId="1" xfId="1" applyFont="1" applyFill="1" applyBorder="1" applyAlignment="1" applyProtection="1">
      <alignment horizontal="left" wrapText="1"/>
      <protection hidden="1"/>
    </xf>
    <xf numFmtId="0" fontId="17" fillId="3" borderId="2" xfId="1" applyFont="1" applyFill="1" applyBorder="1" applyAlignment="1" applyProtection="1">
      <alignment horizontal="left" wrapText="1" shrinkToFit="1"/>
      <protection locked="0"/>
    </xf>
    <xf numFmtId="0" fontId="17" fillId="3" borderId="1" xfId="1" applyFont="1" applyFill="1" applyBorder="1" applyAlignment="1" applyProtection="1">
      <alignment horizontal="left" wrapText="1" shrinkToFit="1"/>
      <protection locked="0"/>
    </xf>
    <xf numFmtId="0" fontId="17" fillId="3" borderId="13" xfId="1" applyFont="1" applyFill="1" applyBorder="1" applyAlignment="1">
      <alignment horizontal="left" vertical="top" wrapText="1"/>
    </xf>
    <xf numFmtId="0" fontId="17" fillId="3" borderId="10" xfId="1" applyFont="1" applyFill="1" applyBorder="1" applyAlignment="1">
      <alignment horizontal="left" vertical="top" wrapText="1"/>
    </xf>
    <xf numFmtId="0" fontId="17" fillId="3" borderId="2" xfId="1" applyFont="1" applyFill="1" applyBorder="1" applyAlignment="1">
      <alignment horizontal="left" wrapText="1"/>
    </xf>
    <xf numFmtId="0" fontId="17" fillId="3" borderId="1" xfId="1" applyFont="1" applyFill="1" applyBorder="1" applyAlignment="1">
      <alignment horizontal="left" wrapText="1"/>
    </xf>
    <xf numFmtId="0" fontId="17" fillId="3" borderId="2" xfId="1" applyFont="1" applyFill="1" applyBorder="1" applyAlignment="1" applyProtection="1">
      <alignment horizontal="left" wrapText="1" shrinkToFit="1"/>
      <protection hidden="1"/>
    </xf>
    <xf numFmtId="0" fontId="17" fillId="3" borderId="1" xfId="1" applyFont="1" applyFill="1" applyBorder="1" applyAlignment="1" applyProtection="1">
      <alignment horizontal="left" wrapText="1" shrinkToFit="1"/>
      <protection hidden="1"/>
    </xf>
    <xf numFmtId="0" fontId="17" fillId="3" borderId="13" xfId="1" applyFont="1" applyFill="1" applyBorder="1" applyAlignment="1" applyProtection="1">
      <alignment horizontal="left" vertical="top" wrapText="1" shrinkToFit="1"/>
      <protection hidden="1"/>
    </xf>
    <xf numFmtId="0" fontId="17" fillId="3" borderId="14" xfId="1" applyFont="1" applyFill="1" applyBorder="1" applyAlignment="1" applyProtection="1">
      <alignment horizontal="left" vertical="top" wrapText="1" shrinkToFit="1"/>
      <protection hidden="1"/>
    </xf>
    <xf numFmtId="0" fontId="17" fillId="3" borderId="10" xfId="1" applyFont="1" applyFill="1" applyBorder="1" applyAlignment="1" applyProtection="1">
      <alignment horizontal="left" vertical="top" wrapText="1" shrinkToFit="1"/>
      <protection hidden="1"/>
    </xf>
    <xf numFmtId="0" fontId="1" fillId="3" borderId="2" xfId="1" applyFont="1" applyFill="1" applyBorder="1" applyAlignment="1" applyProtection="1">
      <alignment horizontal="left" vertical="center" wrapText="1" shrinkToFit="1"/>
      <protection hidden="1"/>
    </xf>
    <xf numFmtId="0" fontId="1" fillId="3" borderId="1" xfId="1" applyFont="1" applyFill="1" applyBorder="1" applyAlignment="1" applyProtection="1">
      <alignment horizontal="left" vertical="center" wrapText="1" shrinkToFit="1"/>
      <protection hidden="1"/>
    </xf>
    <xf numFmtId="0" fontId="17" fillId="3" borderId="14" xfId="1" applyFont="1" applyFill="1" applyBorder="1" applyAlignment="1">
      <alignment horizontal="left" vertical="top" wrapText="1"/>
    </xf>
    <xf numFmtId="0" fontId="16" fillId="2" borderId="2" xfId="1" applyFont="1" applyFill="1" applyBorder="1" applyAlignment="1" applyProtection="1">
      <alignment horizontal="left" wrapText="1" shrinkToFit="1"/>
      <protection locked="0"/>
    </xf>
    <xf numFmtId="0" fontId="16" fillId="2" borderId="1" xfId="1" applyFont="1" applyFill="1" applyBorder="1" applyAlignment="1" applyProtection="1">
      <alignment horizontal="left" wrapText="1" shrinkToFit="1"/>
      <protection locked="0"/>
    </xf>
    <xf numFmtId="0" fontId="14" fillId="3" borderId="71" xfId="1" applyFont="1" applyFill="1" applyBorder="1" applyAlignment="1" applyProtection="1">
      <alignment horizontal="center" vertical="center"/>
      <protection hidden="1"/>
    </xf>
    <xf numFmtId="0" fontId="14" fillId="3" borderId="5" xfId="1" applyFont="1" applyFill="1" applyBorder="1" applyAlignment="1" applyProtection="1">
      <alignment horizontal="center" vertical="center"/>
      <protection hidden="1"/>
    </xf>
    <xf numFmtId="0" fontId="14" fillId="3" borderId="6" xfId="1" applyFont="1" applyFill="1" applyBorder="1" applyAlignment="1" applyProtection="1">
      <alignment horizontal="center" vertical="center"/>
      <protection hidden="1"/>
    </xf>
    <xf numFmtId="0" fontId="14" fillId="3" borderId="0" xfId="1" applyFont="1" applyFill="1" applyBorder="1" applyAlignment="1" applyProtection="1">
      <alignment horizontal="center" vertical="center"/>
      <protection hidden="1"/>
    </xf>
    <xf numFmtId="0" fontId="14" fillId="3" borderId="31" xfId="1" applyFont="1" applyFill="1" applyBorder="1" applyAlignment="1" applyProtection="1">
      <alignment horizontal="center" vertical="center"/>
      <protection hidden="1"/>
    </xf>
    <xf numFmtId="0" fontId="14" fillId="3" borderId="51" xfId="1" applyFont="1" applyFill="1" applyBorder="1" applyAlignment="1" applyProtection="1">
      <alignment horizontal="center" vertical="center"/>
      <protection hidden="1"/>
    </xf>
    <xf numFmtId="0" fontId="2" fillId="3" borderId="78" xfId="0" applyFont="1" applyFill="1" applyBorder="1" applyAlignment="1" applyProtection="1">
      <alignment horizontal="center" shrinkToFit="1"/>
      <protection hidden="1"/>
    </xf>
    <xf numFmtId="0" fontId="2" fillId="3" borderId="79" xfId="0" applyFont="1" applyFill="1" applyBorder="1" applyAlignment="1" applyProtection="1">
      <alignment horizontal="center" shrinkToFit="1"/>
      <protection hidden="1"/>
    </xf>
    <xf numFmtId="0" fontId="2" fillId="3" borderId="80" xfId="0" applyFont="1" applyFill="1" applyBorder="1" applyAlignment="1" applyProtection="1">
      <alignment horizontal="center" shrinkToFit="1"/>
      <protection hidden="1"/>
    </xf>
    <xf numFmtId="0" fontId="1" fillId="3" borderId="72" xfId="1" applyFont="1" applyFill="1" applyBorder="1" applyAlignment="1">
      <alignment horizontal="left"/>
    </xf>
    <xf numFmtId="0" fontId="1" fillId="3" borderId="52" xfId="1" applyFont="1" applyFill="1" applyBorder="1" applyAlignment="1">
      <alignment horizontal="left"/>
    </xf>
    <xf numFmtId="0" fontId="17" fillId="3" borderId="47" xfId="1" applyFont="1" applyFill="1" applyBorder="1" applyAlignment="1" applyProtection="1">
      <alignment horizontal="left" wrapText="1" shrinkToFit="1"/>
      <protection hidden="1"/>
    </xf>
    <xf numFmtId="0" fontId="7" fillId="3" borderId="71" xfId="0" applyFont="1" applyFill="1" applyBorder="1" applyAlignment="1" applyProtection="1">
      <alignment horizontal="left" vertical="center"/>
    </xf>
    <xf numFmtId="0" fontId="7" fillId="3" borderId="5" xfId="0" applyFont="1" applyFill="1" applyBorder="1" applyAlignment="1" applyProtection="1">
      <alignment horizontal="left" vertical="center"/>
    </xf>
    <xf numFmtId="0" fontId="0" fillId="0" borderId="5" xfId="0" applyBorder="1" applyAlignment="1"/>
    <xf numFmtId="0" fontId="2" fillId="3" borderId="73" xfId="0" applyFont="1" applyFill="1" applyBorder="1" applyAlignment="1" applyProtection="1">
      <alignment horizontal="center" shrinkToFit="1"/>
      <protection hidden="1"/>
    </xf>
    <xf numFmtId="0" fontId="0" fillId="0" borderId="74" xfId="0" applyBorder="1" applyAlignment="1">
      <alignment horizontal="center" shrinkToFit="1"/>
    </xf>
    <xf numFmtId="0" fontId="0" fillId="0" borderId="75" xfId="0" applyBorder="1" applyAlignment="1">
      <alignment horizontal="center" shrinkToFit="1"/>
    </xf>
    <xf numFmtId="0" fontId="2" fillId="3" borderId="0" xfId="1" applyFont="1" applyFill="1" applyBorder="1" applyAlignment="1" applyProtection="1">
      <alignment horizontal="left" vertical="center" shrinkToFit="1"/>
    </xf>
    <xf numFmtId="0" fontId="0" fillId="0" borderId="0" xfId="0" applyBorder="1" applyAlignment="1">
      <alignment shrinkToFit="1"/>
    </xf>
    <xf numFmtId="0" fontId="0" fillId="0" borderId="8" xfId="0" applyBorder="1" applyAlignment="1">
      <alignment shrinkToFit="1"/>
    </xf>
    <xf numFmtId="0" fontId="5" fillId="6" borderId="10" xfId="1" applyFont="1" applyFill="1" applyBorder="1" applyAlignment="1" applyProtection="1">
      <alignment horizontal="left" wrapText="1"/>
      <protection hidden="1"/>
    </xf>
    <xf numFmtId="0" fontId="5" fillId="6" borderId="56" xfId="1" applyFont="1" applyFill="1" applyBorder="1" applyAlignment="1" applyProtection="1">
      <alignment horizontal="left" wrapText="1"/>
      <protection hidden="1"/>
    </xf>
    <xf numFmtId="0" fontId="16" fillId="2" borderId="47" xfId="1" applyFont="1" applyFill="1" applyBorder="1" applyAlignment="1" applyProtection="1">
      <alignment horizontal="left" wrapText="1"/>
      <protection hidden="1"/>
    </xf>
    <xf numFmtId="0" fontId="17" fillId="3" borderId="13" xfId="1" applyFont="1" applyFill="1" applyBorder="1" applyAlignment="1" applyProtection="1">
      <alignment horizontal="center" vertical="top" wrapText="1"/>
      <protection hidden="1"/>
    </xf>
    <xf numFmtId="0" fontId="17" fillId="3" borderId="14" xfId="1" applyFont="1" applyFill="1" applyBorder="1" applyAlignment="1" applyProtection="1">
      <alignment horizontal="center" vertical="top" wrapText="1"/>
      <protection hidden="1"/>
    </xf>
    <xf numFmtId="0" fontId="17" fillId="3" borderId="10" xfId="1" applyFont="1" applyFill="1" applyBorder="1" applyAlignment="1" applyProtection="1">
      <alignment horizontal="center" vertical="top" wrapText="1"/>
      <protection hidden="1"/>
    </xf>
    <xf numFmtId="0" fontId="17" fillId="3" borderId="47" xfId="1" applyFont="1" applyFill="1" applyBorder="1" applyAlignment="1" applyProtection="1">
      <alignment horizontal="left" wrapText="1"/>
      <protection hidden="1"/>
    </xf>
    <xf numFmtId="0" fontId="0" fillId="0" borderId="7" xfId="0" applyBorder="1" applyAlignment="1">
      <alignment horizontal="left" shrinkToFit="1"/>
    </xf>
    <xf numFmtId="49" fontId="1" fillId="3" borderId="15" xfId="1" applyNumberFormat="1" applyFont="1" applyFill="1" applyBorder="1" applyAlignment="1">
      <alignment horizontal="center" vertical="center"/>
    </xf>
    <xf numFmtId="49" fontId="1" fillId="3" borderId="36" xfId="1" applyNumberFormat="1" applyFont="1" applyFill="1" applyBorder="1" applyAlignment="1">
      <alignment horizontal="center" vertical="center"/>
    </xf>
    <xf numFmtId="49" fontId="1" fillId="3" borderId="11" xfId="1" applyNumberFormat="1" applyFont="1" applyFill="1" applyBorder="1" applyAlignment="1">
      <alignment horizontal="center" vertical="center"/>
    </xf>
    <xf numFmtId="0" fontId="2" fillId="3" borderId="74" xfId="0" applyFont="1" applyFill="1" applyBorder="1" applyAlignment="1" applyProtection="1">
      <alignment horizontal="center" shrinkToFit="1"/>
      <protection hidden="1"/>
    </xf>
    <xf numFmtId="0" fontId="5" fillId="6" borderId="11" xfId="1" applyFont="1" applyFill="1" applyBorder="1" applyAlignment="1" applyProtection="1">
      <alignment horizontal="left" wrapText="1"/>
      <protection hidden="1"/>
    </xf>
    <xf numFmtId="0" fontId="1" fillId="3" borderId="2" xfId="1" applyFont="1" applyFill="1" applyBorder="1" applyAlignment="1" applyProtection="1">
      <alignment horizontal="left" wrapText="1" shrinkToFit="1"/>
      <protection locked="0"/>
    </xf>
    <xf numFmtId="0" fontId="1" fillId="3" borderId="1" xfId="1" applyFont="1" applyFill="1" applyBorder="1" applyAlignment="1" applyProtection="1">
      <alignment horizontal="left" wrapText="1" shrinkToFit="1"/>
      <protection locked="0"/>
    </xf>
    <xf numFmtId="0" fontId="13" fillId="2" borderId="33" xfId="0" applyFont="1" applyFill="1" applyBorder="1" applyAlignment="1" applyProtection="1">
      <alignment horizontal="left" textRotation="90" shrinkToFit="1"/>
      <protection hidden="1"/>
    </xf>
    <xf numFmtId="0" fontId="32" fillId="2" borderId="77" xfId="0" applyFont="1" applyFill="1" applyBorder="1" applyAlignment="1">
      <alignment horizontal="left" textRotation="90" shrinkToFit="1"/>
    </xf>
    <xf numFmtId="0" fontId="13" fillId="2" borderId="33" xfId="0" applyFont="1" applyFill="1" applyBorder="1" applyAlignment="1" applyProtection="1">
      <alignment horizontal="left" wrapText="1" shrinkToFit="1"/>
      <protection hidden="1"/>
    </xf>
    <xf numFmtId="0" fontId="13" fillId="2" borderId="65" xfId="0" applyFont="1" applyFill="1" applyBorder="1" applyAlignment="1" applyProtection="1">
      <alignment horizontal="left" wrapText="1" shrinkToFit="1"/>
      <protection hidden="1"/>
    </xf>
    <xf numFmtId="0" fontId="13" fillId="2" borderId="47" xfId="0" applyFont="1" applyFill="1" applyBorder="1" applyAlignment="1" applyProtection="1">
      <alignment horizontal="left" wrapText="1"/>
      <protection hidden="1"/>
    </xf>
    <xf numFmtId="0" fontId="13" fillId="2" borderId="41" xfId="0" applyFont="1" applyFill="1" applyBorder="1" applyAlignment="1" applyProtection="1">
      <alignment horizontal="left" wrapText="1" shrinkToFit="1"/>
      <protection hidden="1"/>
    </xf>
    <xf numFmtId="0" fontId="13" fillId="2" borderId="64" xfId="0" applyFont="1" applyFill="1" applyBorder="1" applyAlignment="1" applyProtection="1">
      <alignment horizontal="left" wrapText="1" shrinkToFit="1"/>
      <protection hidden="1"/>
    </xf>
    <xf numFmtId="0" fontId="0" fillId="0" borderId="7" xfId="0" applyBorder="1" applyAlignment="1">
      <alignment horizontal="right" shrinkToFit="1"/>
    </xf>
    <xf numFmtId="0" fontId="14" fillId="3" borderId="71" xfId="1" applyFont="1" applyFill="1" applyBorder="1" applyAlignment="1" applyProtection="1">
      <alignment horizontal="center" vertical="center" wrapText="1"/>
      <protection hidden="1"/>
    </xf>
    <xf numFmtId="0" fontId="14" fillId="3" borderId="5" xfId="1" applyFont="1" applyFill="1" applyBorder="1" applyAlignment="1" applyProtection="1">
      <alignment horizontal="center" vertical="center" wrapText="1"/>
      <protection hidden="1"/>
    </xf>
    <xf numFmtId="0" fontId="14" fillId="3" borderId="6" xfId="1" applyFont="1" applyFill="1" applyBorder="1" applyAlignment="1" applyProtection="1">
      <alignment horizontal="center" vertical="center" wrapText="1"/>
      <protection hidden="1"/>
    </xf>
    <xf numFmtId="0" fontId="14" fillId="3" borderId="0" xfId="1" applyFont="1" applyFill="1" applyBorder="1" applyAlignment="1" applyProtection="1">
      <alignment horizontal="center" vertical="center" wrapText="1"/>
      <protection hidden="1"/>
    </xf>
    <xf numFmtId="0" fontId="14" fillId="3" borderId="31" xfId="1" applyFont="1" applyFill="1" applyBorder="1" applyAlignment="1" applyProtection="1">
      <alignment horizontal="center" vertical="center" wrapText="1"/>
      <protection hidden="1"/>
    </xf>
    <xf numFmtId="0" fontId="14" fillId="3" borderId="51" xfId="1" applyFont="1" applyFill="1" applyBorder="1" applyAlignment="1" applyProtection="1">
      <alignment horizontal="center" vertical="center" wrapText="1"/>
      <protection hidden="1"/>
    </xf>
    <xf numFmtId="0" fontId="1" fillId="3" borderId="69" xfId="1" applyFont="1" applyFill="1" applyBorder="1" applyAlignment="1">
      <alignment horizontal="left"/>
    </xf>
    <xf numFmtId="0" fontId="13" fillId="3" borderId="0" xfId="1" applyFont="1" applyFill="1" applyBorder="1" applyAlignment="1" applyProtection="1">
      <alignment horizontal="left" vertical="top" shrinkToFit="1"/>
    </xf>
    <xf numFmtId="0" fontId="13" fillId="3" borderId="8" xfId="1" applyFont="1" applyFill="1" applyBorder="1" applyAlignment="1" applyProtection="1">
      <alignment horizontal="left" vertical="top" shrinkToFit="1"/>
    </xf>
    <xf numFmtId="0" fontId="13" fillId="3" borderId="7" xfId="1" applyFont="1" applyFill="1" applyBorder="1" applyAlignment="1" applyProtection="1">
      <alignment horizontal="left" vertical="top" shrinkToFit="1"/>
    </xf>
    <xf numFmtId="0" fontId="13" fillId="3" borderId="20" xfId="1" applyFont="1" applyFill="1" applyBorder="1" applyAlignment="1" applyProtection="1">
      <alignment horizontal="left" vertical="top" shrinkToFit="1"/>
    </xf>
    <xf numFmtId="0" fontId="7" fillId="3" borderId="71" xfId="0" applyFont="1" applyFill="1" applyBorder="1" applyAlignment="1" applyProtection="1">
      <alignment horizontal="left" vertical="center" shrinkToFit="1"/>
    </xf>
    <xf numFmtId="0" fontId="7" fillId="3" borderId="5" xfId="0" applyFont="1" applyFill="1" applyBorder="1" applyAlignment="1" applyProtection="1">
      <alignment horizontal="left" vertical="center" shrinkToFit="1"/>
    </xf>
    <xf numFmtId="0" fontId="0" fillId="0" borderId="5" xfId="0" applyBorder="1" applyAlignment="1">
      <alignment horizontal="left" shrinkToFit="1"/>
    </xf>
    <xf numFmtId="0" fontId="1" fillId="3" borderId="81" xfId="0" applyFont="1" applyFill="1" applyBorder="1" applyAlignment="1" applyProtection="1">
      <alignment horizontal="center" shrinkToFit="1"/>
      <protection hidden="1"/>
    </xf>
    <xf numFmtId="0" fontId="25" fillId="0" borderId="81" xfId="0" applyFont="1" applyBorder="1" applyAlignment="1">
      <alignment shrinkToFit="1"/>
    </xf>
    <xf numFmtId="0" fontId="25" fillId="0" borderId="82" xfId="0" applyFont="1" applyBorder="1" applyAlignment="1">
      <alignment shrinkToFit="1"/>
    </xf>
    <xf numFmtId="49" fontId="20" fillId="3" borderId="8" xfId="0" applyNumberFormat="1" applyFont="1" applyFill="1" applyBorder="1" applyAlignment="1" applyProtection="1">
      <alignment horizontal="center" vertical="center" wrapText="1"/>
      <protection hidden="1"/>
    </xf>
    <xf numFmtId="49" fontId="20" fillId="3" borderId="83" xfId="0" applyNumberFormat="1" applyFont="1" applyFill="1" applyBorder="1" applyAlignment="1" applyProtection="1">
      <alignment horizontal="center" vertical="center" wrapText="1"/>
      <protection hidden="1"/>
    </xf>
    <xf numFmtId="0" fontId="31" fillId="0" borderId="0" xfId="0" applyFont="1" applyAlignment="1" applyProtection="1">
      <alignment horizontal="justify" vertical="justify" wrapText="1"/>
      <protection hidden="1"/>
    </xf>
    <xf numFmtId="0" fontId="46" fillId="0" borderId="0" xfId="0" applyFont="1" applyAlignment="1">
      <alignment horizontal="justify" vertical="justify" wrapText="1"/>
    </xf>
    <xf numFmtId="49" fontId="49" fillId="0" borderId="0" xfId="0" applyNumberFormat="1" applyFont="1" applyFill="1" applyAlignment="1">
      <alignment horizontal="justify" vertical="justify" wrapText="1"/>
    </xf>
    <xf numFmtId="49" fontId="31" fillId="0" borderId="0" xfId="0" applyNumberFormat="1" applyFont="1" applyAlignment="1">
      <alignment horizontal="justify" vertical="justify" wrapText="1"/>
    </xf>
    <xf numFmtId="49" fontId="46" fillId="0" borderId="0" xfId="0" applyNumberFormat="1" applyFont="1" applyAlignment="1">
      <alignment horizontal="justify" vertical="justify" wrapText="1"/>
    </xf>
    <xf numFmtId="0" fontId="11" fillId="0" borderId="0" xfId="0" applyFont="1" applyAlignment="1">
      <alignment horizontal="center"/>
    </xf>
    <xf numFmtId="0" fontId="11" fillId="0" borderId="0" xfId="0" applyFont="1" applyAlignment="1">
      <alignment horizontal="left" vertical="top"/>
    </xf>
    <xf numFmtId="49" fontId="25" fillId="0" borderId="0" xfId="0" applyNumberFormat="1" applyFont="1" applyAlignment="1">
      <alignment horizontal="justify" vertical="justify" wrapText="1"/>
    </xf>
    <xf numFmtId="49" fontId="0" fillId="0" borderId="0" xfId="0" applyNumberFormat="1" applyAlignment="1">
      <alignment horizontal="justify" vertical="justify" wrapText="1"/>
    </xf>
    <xf numFmtId="49" fontId="25" fillId="0" borderId="0" xfId="0" applyNumberFormat="1" applyFont="1" applyFill="1" applyBorder="1" applyAlignment="1">
      <alignment horizontal="justify" vertical="justify" wrapText="1"/>
    </xf>
    <xf numFmtId="49" fontId="0" fillId="0" borderId="0" xfId="0" applyNumberFormat="1" applyFill="1" applyBorder="1" applyAlignment="1">
      <alignment horizontal="justify" vertical="justify" wrapText="1"/>
    </xf>
    <xf numFmtId="0" fontId="31" fillId="0" borderId="0" xfId="0" applyFont="1" applyAlignment="1">
      <alignment horizontal="justify" vertical="justify" wrapText="1"/>
    </xf>
    <xf numFmtId="49" fontId="46" fillId="0" borderId="0" xfId="0" applyNumberFormat="1" applyFont="1" applyFill="1" applyAlignment="1">
      <alignment horizontal="justify" vertical="justify" wrapText="1"/>
    </xf>
    <xf numFmtId="0" fontId="49" fillId="0" borderId="0" xfId="0" applyFont="1" applyAlignment="1">
      <alignment horizontal="justify" wrapText="1" shrinkToFit="1"/>
    </xf>
    <xf numFmtId="49" fontId="48" fillId="0" borderId="0" xfId="0" applyNumberFormat="1" applyFont="1" applyFill="1" applyAlignment="1">
      <alignment horizontal="justify" vertical="justify" wrapText="1"/>
    </xf>
    <xf numFmtId="0" fontId="0" fillId="0" borderId="0" xfId="0" applyAlignment="1">
      <alignment horizontal="justify" vertical="justify" wrapText="1"/>
    </xf>
    <xf numFmtId="49" fontId="31" fillId="9" borderId="0" xfId="0" applyNumberFormat="1" applyFont="1" applyFill="1" applyAlignment="1">
      <alignment horizontal="justify" vertical="justify" wrapText="1"/>
    </xf>
    <xf numFmtId="49" fontId="46" fillId="9" borderId="0" xfId="0" applyNumberFormat="1" applyFont="1" applyFill="1" applyAlignment="1">
      <alignment horizontal="justify" vertical="justify" wrapText="1"/>
    </xf>
  </cellXfs>
  <cellStyles count="2">
    <cellStyle name="Normální" xfId="0" builtinId="0"/>
    <cellStyle name="Normální 2" xfId="1"/>
  </cellStyles>
  <dxfs count="0"/>
  <tableStyles count="0" defaultTableStyle="TableStyleMedium2" defaultPivotStyle="PivotStyleLight16"/>
  <colors>
    <mruColors>
      <color rgb="FFC4BD97"/>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190501</xdr:colOff>
      <xdr:row>31</xdr:row>
      <xdr:rowOff>104774</xdr:rowOff>
    </xdr:from>
    <xdr:to>
      <xdr:col>10</xdr:col>
      <xdr:colOff>39816</xdr:colOff>
      <xdr:row>50</xdr:row>
      <xdr:rowOff>17866</xdr:rowOff>
    </xdr:to>
    <xdr:pic>
      <xdr:nvPicPr>
        <xdr:cNvPr id="8" name="Obrázek 7">
          <a:extLst>
            <a:ext uri="{FF2B5EF4-FFF2-40B4-BE49-F238E27FC236}">
              <a16:creationId xmlns:a16="http://schemas.microsoft.com/office/drawing/2014/main" xmlns="" id="{00000000-0008-0000-0400-000008000000}"/>
            </a:ext>
          </a:extLst>
        </xdr:cNvPr>
        <xdr:cNvPicPr>
          <a:picLocks noChangeAspect="1"/>
        </xdr:cNvPicPr>
      </xdr:nvPicPr>
      <xdr:blipFill>
        <a:blip xmlns:r="http://schemas.openxmlformats.org/officeDocument/2006/relationships" r:embed="rId1"/>
        <a:stretch>
          <a:fillRect/>
        </a:stretch>
      </xdr:blipFill>
      <xdr:spPr>
        <a:xfrm>
          <a:off x="342901" y="10448924"/>
          <a:ext cx="5554790" cy="4170767"/>
        </a:xfrm>
        <a:prstGeom prst="rect">
          <a:avLst/>
        </a:prstGeom>
      </xdr:spPr>
    </xdr:pic>
    <xdr:clientData/>
  </xdr:twoCellAnchor>
  <xdr:twoCellAnchor editAs="oneCell">
    <xdr:from>
      <xdr:col>1</xdr:col>
      <xdr:colOff>133350</xdr:colOff>
      <xdr:row>51</xdr:row>
      <xdr:rowOff>28576</xdr:rowOff>
    </xdr:from>
    <xdr:to>
      <xdr:col>9</xdr:col>
      <xdr:colOff>992315</xdr:colOff>
      <xdr:row>68</xdr:row>
      <xdr:rowOff>180976</xdr:rowOff>
    </xdr:to>
    <xdr:pic>
      <xdr:nvPicPr>
        <xdr:cNvPr id="9" name="Obrázek 8">
          <a:extLst>
            <a:ext uri="{FF2B5EF4-FFF2-40B4-BE49-F238E27FC236}">
              <a16:creationId xmlns:a16="http://schemas.microsoft.com/office/drawing/2014/main" xmlns="" id="{00000000-0008-0000-0400-000009000000}"/>
            </a:ext>
          </a:extLst>
        </xdr:cNvPr>
        <xdr:cNvPicPr>
          <a:picLocks noChangeAspect="1"/>
        </xdr:cNvPicPr>
      </xdr:nvPicPr>
      <xdr:blipFill>
        <a:blip xmlns:r="http://schemas.openxmlformats.org/officeDocument/2006/relationships" r:embed="rId1"/>
        <a:stretch>
          <a:fillRect/>
        </a:stretch>
      </xdr:blipFill>
      <xdr:spPr>
        <a:xfrm>
          <a:off x="285750" y="14744701"/>
          <a:ext cx="5554790" cy="4038600"/>
        </a:xfrm>
        <a:prstGeom prst="rect">
          <a:avLst/>
        </a:prstGeom>
      </xdr:spPr>
    </xdr:pic>
    <xdr:clientData/>
  </xdr:twoCellAnchor>
  <xdr:twoCellAnchor>
    <xdr:from>
      <xdr:col>7</xdr:col>
      <xdr:colOff>271461</xdr:colOff>
      <xdr:row>53</xdr:row>
      <xdr:rowOff>71443</xdr:rowOff>
    </xdr:from>
    <xdr:to>
      <xdr:col>7</xdr:col>
      <xdr:colOff>428624</xdr:colOff>
      <xdr:row>54</xdr:row>
      <xdr:rowOff>47628</xdr:rowOff>
    </xdr:to>
    <xdr:sp macro="" textlink="">
      <xdr:nvSpPr>
        <xdr:cNvPr id="6" name="Šipka doprava 5">
          <a:extLst>
            <a:ext uri="{FF2B5EF4-FFF2-40B4-BE49-F238E27FC236}">
              <a16:creationId xmlns:a16="http://schemas.microsoft.com/office/drawing/2014/main" xmlns="" id="{00000000-0008-0000-0400-000006000000}"/>
            </a:ext>
          </a:extLst>
        </xdr:cNvPr>
        <xdr:cNvSpPr/>
      </xdr:nvSpPr>
      <xdr:spPr>
        <a:xfrm rot="16200000" flipH="1" flipV="1">
          <a:off x="3876675" y="15344779"/>
          <a:ext cx="204785" cy="15716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editAs="oneCell">
    <xdr:from>
      <xdr:col>6</xdr:col>
      <xdr:colOff>477838</xdr:colOff>
      <xdr:row>54</xdr:row>
      <xdr:rowOff>211138</xdr:rowOff>
    </xdr:from>
    <xdr:to>
      <xdr:col>8</xdr:col>
      <xdr:colOff>449263</xdr:colOff>
      <xdr:row>61</xdr:row>
      <xdr:rowOff>115889</xdr:rowOff>
    </xdr:to>
    <xdr:pic>
      <xdr:nvPicPr>
        <xdr:cNvPr id="7" name="Obrázek 6">
          <a:extLst>
            <a:ext uri="{FF2B5EF4-FFF2-40B4-BE49-F238E27FC236}">
              <a16:creationId xmlns:a16="http://schemas.microsoft.com/office/drawing/2014/main" xmlns="" id="{00000000-0008-0000-0400-000007000000}"/>
            </a:ext>
          </a:extLst>
        </xdr:cNvPr>
        <xdr:cNvPicPr/>
      </xdr:nvPicPr>
      <xdr:blipFill>
        <a:blip xmlns:r="http://schemas.openxmlformats.org/officeDocument/2006/relationships" r:embed="rId2"/>
        <a:stretch>
          <a:fillRect/>
        </a:stretch>
      </xdr:blipFill>
      <xdr:spPr>
        <a:xfrm>
          <a:off x="3497263" y="15613063"/>
          <a:ext cx="1190625" cy="1504951"/>
        </a:xfrm>
        <a:prstGeom prst="rect">
          <a:avLst/>
        </a:prstGeom>
      </xdr:spPr>
    </xdr:pic>
    <xdr:clientData/>
  </xdr:twoCellAnchor>
  <xdr:twoCellAnchor editAs="oneCell">
    <xdr:from>
      <xdr:col>1</xdr:col>
      <xdr:colOff>47626</xdr:colOff>
      <xdr:row>72</xdr:row>
      <xdr:rowOff>9524</xdr:rowOff>
    </xdr:from>
    <xdr:to>
      <xdr:col>9</xdr:col>
      <xdr:colOff>894326</xdr:colOff>
      <xdr:row>91</xdr:row>
      <xdr:rowOff>8341</xdr:rowOff>
    </xdr:to>
    <xdr:pic>
      <xdr:nvPicPr>
        <xdr:cNvPr id="10" name="Obrázek 9">
          <a:extLst>
            <a:ext uri="{FF2B5EF4-FFF2-40B4-BE49-F238E27FC236}">
              <a16:creationId xmlns:a16="http://schemas.microsoft.com/office/drawing/2014/main" xmlns="" id="{00000000-0008-0000-0400-00000A000000}"/>
            </a:ext>
          </a:extLst>
        </xdr:cNvPr>
        <xdr:cNvPicPr>
          <a:picLocks noChangeAspect="1"/>
        </xdr:cNvPicPr>
      </xdr:nvPicPr>
      <xdr:blipFill>
        <a:blip xmlns:r="http://schemas.openxmlformats.org/officeDocument/2006/relationships" r:embed="rId3"/>
        <a:stretch>
          <a:fillRect/>
        </a:stretch>
      </xdr:blipFill>
      <xdr:spPr>
        <a:xfrm>
          <a:off x="200026" y="19602449"/>
          <a:ext cx="5542525" cy="4304117"/>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B2:AA59"/>
  <sheetViews>
    <sheetView showGridLines="0" view="pageBreakPreview" zoomScale="66" zoomScaleNormal="66" zoomScaleSheetLayoutView="66" workbookViewId="0">
      <selection activeCell="F24" sqref="F24:N24"/>
    </sheetView>
  </sheetViews>
  <sheetFormatPr defaultRowHeight="15" x14ac:dyDescent="0.25"/>
  <cols>
    <col min="1" max="1" width="4.28515625" customWidth="1"/>
    <col min="2" max="2" width="4.7109375" customWidth="1"/>
    <col min="3" max="3" width="9.5703125" customWidth="1"/>
    <col min="5" max="5" width="14.42578125" customWidth="1"/>
    <col min="15" max="15" width="6.85546875" customWidth="1"/>
  </cols>
  <sheetData>
    <row r="2" spans="2:15" ht="15.6" x14ac:dyDescent="0.35">
      <c r="B2" s="222"/>
      <c r="C2" s="222"/>
      <c r="D2" s="222"/>
      <c r="E2" s="222"/>
      <c r="F2" s="222"/>
      <c r="G2" s="222"/>
      <c r="H2" s="222"/>
      <c r="I2" s="222"/>
      <c r="J2" s="222"/>
      <c r="K2" s="222"/>
      <c r="L2" s="222"/>
      <c r="M2" s="222"/>
      <c r="N2" s="222"/>
      <c r="O2" s="222"/>
    </row>
    <row r="3" spans="2:15" ht="20.100000000000001" x14ac:dyDescent="0.4">
      <c r="B3" s="222"/>
      <c r="C3" s="222"/>
      <c r="D3" s="222"/>
      <c r="E3" s="222"/>
      <c r="F3" s="222"/>
      <c r="G3" s="222"/>
      <c r="H3" s="222"/>
      <c r="I3" s="222"/>
      <c r="J3" s="222"/>
      <c r="K3" s="222"/>
      <c r="L3" s="222"/>
      <c r="M3" s="223"/>
      <c r="N3" s="223"/>
      <c r="O3" s="222"/>
    </row>
    <row r="4" spans="2:15" ht="15.6" x14ac:dyDescent="0.35">
      <c r="B4" s="222"/>
      <c r="C4" s="222"/>
      <c r="D4" s="222"/>
      <c r="E4" s="222"/>
      <c r="F4" s="222"/>
      <c r="G4" s="222"/>
      <c r="H4" s="222"/>
      <c r="I4" s="222"/>
      <c r="J4" s="222"/>
      <c r="K4" s="222"/>
      <c r="L4" s="222"/>
      <c r="M4" s="222"/>
      <c r="N4" s="222"/>
      <c r="O4" s="222"/>
    </row>
    <row r="5" spans="2:15" ht="15.6" x14ac:dyDescent="0.35">
      <c r="B5" s="222"/>
      <c r="C5" s="222"/>
      <c r="D5" s="222"/>
      <c r="E5" s="222"/>
      <c r="F5" s="222"/>
      <c r="G5" s="222"/>
      <c r="H5" s="222"/>
      <c r="I5" s="222"/>
      <c r="J5" s="222"/>
      <c r="K5" s="222"/>
      <c r="L5" s="222"/>
      <c r="M5" s="222"/>
      <c r="N5" s="222"/>
      <c r="O5" s="222"/>
    </row>
    <row r="6" spans="2:15" ht="15.6" x14ac:dyDescent="0.35">
      <c r="B6" s="222"/>
      <c r="C6" s="222"/>
      <c r="D6" s="222"/>
      <c r="E6" s="222"/>
      <c r="F6" s="222"/>
      <c r="G6" s="222"/>
      <c r="H6" s="222"/>
      <c r="I6" s="222"/>
      <c r="J6" s="222"/>
      <c r="K6" s="222"/>
      <c r="L6" s="222"/>
      <c r="M6" s="222"/>
      <c r="N6" s="222"/>
      <c r="O6" s="222"/>
    </row>
    <row r="7" spans="2:15" ht="23.25" x14ac:dyDescent="0.35">
      <c r="B7" s="222"/>
      <c r="C7" s="335" t="s">
        <v>0</v>
      </c>
      <c r="D7" s="335"/>
      <c r="E7" s="335"/>
      <c r="F7" s="335"/>
      <c r="G7" s="335"/>
      <c r="H7" s="335"/>
      <c r="I7" s="335"/>
      <c r="J7" s="335"/>
      <c r="K7" s="335"/>
      <c r="L7" s="335"/>
      <c r="M7" s="335"/>
      <c r="N7" s="335"/>
      <c r="O7" s="222"/>
    </row>
    <row r="8" spans="2:15" ht="15.6" x14ac:dyDescent="0.35">
      <c r="B8" s="222"/>
      <c r="C8" s="222"/>
      <c r="D8" s="222"/>
      <c r="E8" s="222"/>
      <c r="F8" s="222"/>
      <c r="G8" s="222"/>
      <c r="H8" s="222"/>
      <c r="I8" s="222"/>
      <c r="J8" s="222"/>
      <c r="K8" s="222"/>
      <c r="L8" s="222"/>
      <c r="M8" s="222"/>
      <c r="N8" s="222"/>
      <c r="O8" s="222"/>
    </row>
    <row r="9" spans="2:15" ht="15.6" x14ac:dyDescent="0.35">
      <c r="B9" s="222"/>
      <c r="C9" s="222"/>
      <c r="D9" s="222"/>
      <c r="E9" s="222"/>
      <c r="F9" s="222"/>
      <c r="G9" s="222"/>
      <c r="H9" s="222"/>
      <c r="I9" s="222"/>
      <c r="J9" s="222"/>
      <c r="K9" s="222"/>
      <c r="L9" s="222"/>
      <c r="M9" s="222"/>
      <c r="N9" s="222"/>
      <c r="O9" s="222"/>
    </row>
    <row r="10" spans="2:15" ht="123" customHeight="1" x14ac:dyDescent="0.6">
      <c r="B10" s="222"/>
      <c r="C10" s="222"/>
      <c r="D10" s="324" t="s">
        <v>1</v>
      </c>
      <c r="E10" s="324"/>
      <c r="F10" s="324"/>
      <c r="G10" s="324"/>
      <c r="H10" s="324"/>
      <c r="I10" s="324"/>
      <c r="J10" s="324"/>
      <c r="K10" s="324"/>
      <c r="L10" s="324"/>
      <c r="M10" s="324"/>
      <c r="N10" s="222"/>
      <c r="O10" s="222"/>
    </row>
    <row r="11" spans="2:15" ht="15.6" x14ac:dyDescent="0.35">
      <c r="B11" s="222"/>
      <c r="C11" s="222"/>
      <c r="D11" s="222"/>
      <c r="E11" s="222"/>
      <c r="F11" s="222"/>
      <c r="G11" s="222"/>
      <c r="H11" s="222"/>
      <c r="I11" s="222"/>
      <c r="J11" s="222"/>
      <c r="K11" s="222"/>
      <c r="L11" s="222"/>
      <c r="M11" s="222"/>
      <c r="N11" s="222"/>
      <c r="O11" s="222"/>
    </row>
    <row r="12" spans="2:15" ht="27" x14ac:dyDescent="0.35">
      <c r="B12" s="222"/>
      <c r="C12" s="222"/>
      <c r="D12" s="224" t="s">
        <v>2</v>
      </c>
      <c r="E12" s="222"/>
      <c r="F12" s="222"/>
      <c r="G12" s="222"/>
      <c r="H12" s="222"/>
      <c r="I12" s="222"/>
      <c r="J12" s="222"/>
      <c r="K12" s="222"/>
      <c r="L12" s="222"/>
      <c r="M12" s="222"/>
      <c r="N12" s="222"/>
      <c r="O12" s="222"/>
    </row>
    <row r="13" spans="2:15" ht="15.75" x14ac:dyDescent="0.25">
      <c r="B13" s="222"/>
      <c r="C13" s="222"/>
      <c r="D13" s="222" t="s">
        <v>3</v>
      </c>
      <c r="E13" s="222"/>
      <c r="F13" s="222"/>
      <c r="G13" s="222"/>
      <c r="H13" s="222"/>
      <c r="I13" s="222"/>
      <c r="J13" s="222"/>
      <c r="K13" s="222"/>
      <c r="L13" s="222"/>
      <c r="M13" s="222"/>
      <c r="N13" s="222"/>
      <c r="O13" s="222"/>
    </row>
    <row r="14" spans="2:15" ht="15.75" x14ac:dyDescent="0.25">
      <c r="B14" s="222"/>
      <c r="C14" s="222"/>
      <c r="D14" s="222" t="s">
        <v>4</v>
      </c>
      <c r="E14" s="222"/>
      <c r="F14" s="222"/>
      <c r="G14" s="222"/>
      <c r="H14" s="222"/>
      <c r="I14" s="222"/>
      <c r="J14" s="222"/>
      <c r="K14" s="222"/>
      <c r="L14" s="222"/>
      <c r="M14" s="222"/>
      <c r="N14" s="222"/>
      <c r="O14" s="222"/>
    </row>
    <row r="15" spans="2:15" ht="15.75" x14ac:dyDescent="0.25">
      <c r="B15" s="222"/>
      <c r="C15" s="222"/>
      <c r="D15" s="222" t="s">
        <v>5</v>
      </c>
      <c r="E15" s="222"/>
      <c r="F15" s="222"/>
      <c r="G15" s="222"/>
      <c r="H15" s="222"/>
      <c r="I15" s="222"/>
      <c r="J15" s="222"/>
      <c r="K15" s="222"/>
      <c r="L15" s="222"/>
      <c r="M15" s="222"/>
      <c r="N15" s="222"/>
      <c r="O15" s="222"/>
    </row>
    <row r="16" spans="2:15" ht="40.700000000000003" customHeight="1" x14ac:dyDescent="0.25">
      <c r="B16" s="222"/>
      <c r="C16" s="332" t="s">
        <v>6</v>
      </c>
      <c r="D16" s="332"/>
      <c r="E16" s="332"/>
      <c r="F16" s="339" t="s">
        <v>427</v>
      </c>
      <c r="G16" s="339"/>
      <c r="H16" s="339"/>
      <c r="I16" s="339"/>
      <c r="J16" s="339"/>
      <c r="K16" s="339"/>
      <c r="L16" s="339"/>
      <c r="M16" s="339"/>
      <c r="N16" s="339"/>
      <c r="O16" s="222"/>
    </row>
    <row r="17" spans="2:15" ht="102" customHeight="1" x14ac:dyDescent="0.25">
      <c r="B17" s="222"/>
      <c r="C17" s="343" t="s">
        <v>7</v>
      </c>
      <c r="D17" s="344"/>
      <c r="E17" s="345"/>
      <c r="F17" s="340" t="s">
        <v>428</v>
      </c>
      <c r="G17" s="341"/>
      <c r="H17" s="341"/>
      <c r="I17" s="341"/>
      <c r="J17" s="341"/>
      <c r="K17" s="341"/>
      <c r="L17" s="341"/>
      <c r="M17" s="341"/>
      <c r="N17" s="342"/>
      <c r="O17" s="222"/>
    </row>
    <row r="18" spans="2:15" ht="40.700000000000003" customHeight="1" x14ac:dyDescent="0.25">
      <c r="B18" s="222"/>
      <c r="C18" s="332" t="s">
        <v>8</v>
      </c>
      <c r="D18" s="332"/>
      <c r="E18" s="332"/>
      <c r="F18" s="346" t="s">
        <v>429</v>
      </c>
      <c r="G18" s="346"/>
      <c r="H18" s="346"/>
      <c r="I18" s="346"/>
      <c r="J18" s="346"/>
      <c r="K18" s="346"/>
      <c r="L18" s="346"/>
      <c r="M18" s="346"/>
      <c r="N18" s="346"/>
      <c r="O18" s="222"/>
    </row>
    <row r="19" spans="2:15" ht="40.700000000000003" customHeight="1" x14ac:dyDescent="0.25">
      <c r="B19" s="222"/>
      <c r="C19" s="332" t="s">
        <v>9</v>
      </c>
      <c r="D19" s="332"/>
      <c r="E19" s="332"/>
      <c r="F19" s="331" t="s">
        <v>430</v>
      </c>
      <c r="G19" s="331"/>
      <c r="H19" s="331"/>
      <c r="I19" s="331"/>
      <c r="J19" s="331"/>
      <c r="K19" s="331"/>
      <c r="L19" s="331"/>
      <c r="M19" s="331"/>
      <c r="N19" s="331"/>
      <c r="O19" s="222"/>
    </row>
    <row r="20" spans="2:15" ht="40.700000000000003" customHeight="1" x14ac:dyDescent="0.25">
      <c r="B20" s="222"/>
      <c r="C20" s="332" t="s">
        <v>10</v>
      </c>
      <c r="D20" s="332"/>
      <c r="E20" s="332"/>
      <c r="F20" s="330">
        <v>1607</v>
      </c>
      <c r="G20" s="330"/>
      <c r="H20" s="330"/>
      <c r="I20" s="330"/>
      <c r="J20" s="330"/>
      <c r="K20" s="330"/>
      <c r="L20" s="330"/>
      <c r="M20" s="330"/>
      <c r="N20" s="330"/>
      <c r="O20" s="222"/>
    </row>
    <row r="21" spans="2:15" ht="15.75" x14ac:dyDescent="0.25">
      <c r="B21" s="222"/>
      <c r="C21" s="222"/>
      <c r="D21" s="222"/>
      <c r="E21" s="222"/>
      <c r="F21" s="222"/>
      <c r="G21" s="222"/>
      <c r="H21" s="222"/>
      <c r="I21" s="222"/>
      <c r="J21" s="222"/>
      <c r="K21" s="222"/>
      <c r="L21" s="222"/>
      <c r="M21" s="222"/>
      <c r="N21" s="222"/>
      <c r="O21" s="222"/>
    </row>
    <row r="22" spans="2:15" ht="15.75" x14ac:dyDescent="0.25">
      <c r="B22" s="222"/>
      <c r="C22" s="222"/>
      <c r="D22" s="222"/>
      <c r="E22" s="222"/>
      <c r="F22" s="222"/>
      <c r="G22" s="222"/>
      <c r="H22" s="222"/>
      <c r="I22" s="222"/>
      <c r="J22" s="222"/>
      <c r="K22" s="222"/>
      <c r="L22" s="222"/>
      <c r="M22" s="222"/>
      <c r="N22" s="222"/>
      <c r="O22" s="222"/>
    </row>
    <row r="23" spans="2:15" ht="15.75" x14ac:dyDescent="0.25">
      <c r="B23" s="222"/>
      <c r="C23" s="222"/>
      <c r="D23" s="222"/>
      <c r="E23" s="222"/>
      <c r="F23" s="222"/>
      <c r="G23" s="222"/>
      <c r="H23" s="222"/>
      <c r="I23" s="222"/>
      <c r="J23" s="222"/>
      <c r="K23" s="222"/>
      <c r="L23" s="222"/>
      <c r="M23" s="222"/>
      <c r="N23" s="222"/>
      <c r="O23" s="222"/>
    </row>
    <row r="24" spans="2:15" ht="30" customHeight="1" x14ac:dyDescent="0.25">
      <c r="B24" s="222"/>
      <c r="C24" s="336" t="s">
        <v>11</v>
      </c>
      <c r="D24" s="337" t="s">
        <v>12</v>
      </c>
      <c r="E24" s="338"/>
      <c r="F24" s="323" t="s">
        <v>446</v>
      </c>
      <c r="G24" s="323"/>
      <c r="H24" s="323"/>
      <c r="I24" s="323"/>
      <c r="J24" s="323"/>
      <c r="K24" s="323"/>
      <c r="L24" s="323"/>
      <c r="M24" s="323"/>
      <c r="N24" s="323"/>
      <c r="O24" s="222"/>
    </row>
    <row r="25" spans="2:15" ht="30" customHeight="1" x14ac:dyDescent="0.25">
      <c r="B25" s="222"/>
      <c r="C25" s="336"/>
      <c r="D25" s="327" t="s">
        <v>13</v>
      </c>
      <c r="E25" s="327"/>
      <c r="F25" s="347">
        <v>583363082</v>
      </c>
      <c r="G25" s="323"/>
      <c r="H25" s="323"/>
      <c r="I25" s="323"/>
      <c r="J25" s="323"/>
      <c r="K25" s="323"/>
      <c r="L25" s="323"/>
      <c r="M25" s="323"/>
      <c r="N25" s="323"/>
      <c r="O25" s="222"/>
    </row>
    <row r="26" spans="2:15" ht="30" customHeight="1" x14ac:dyDescent="0.25">
      <c r="B26" s="222"/>
      <c r="C26" s="336"/>
      <c r="D26" s="327" t="s">
        <v>14</v>
      </c>
      <c r="E26" s="327"/>
      <c r="F26" s="323" t="s">
        <v>431</v>
      </c>
      <c r="G26" s="323"/>
      <c r="H26" s="323"/>
      <c r="I26" s="323"/>
      <c r="J26" s="323"/>
      <c r="K26" s="323"/>
      <c r="L26" s="323"/>
      <c r="M26" s="323"/>
      <c r="N26" s="323"/>
      <c r="O26" s="222"/>
    </row>
    <row r="27" spans="2:15" ht="30" customHeight="1" x14ac:dyDescent="0.25">
      <c r="B27" s="222"/>
      <c r="C27" s="336"/>
      <c r="D27" s="327" t="s">
        <v>15</v>
      </c>
      <c r="E27" s="327"/>
      <c r="F27" s="328"/>
      <c r="G27" s="323"/>
      <c r="H27" s="323"/>
      <c r="I27" s="323"/>
      <c r="J27" s="323"/>
      <c r="K27" s="323"/>
      <c r="L27" s="323"/>
      <c r="M27" s="323"/>
      <c r="N27" s="323"/>
      <c r="O27" s="222"/>
    </row>
    <row r="28" spans="2:15" ht="15.75" x14ac:dyDescent="0.25">
      <c r="B28" s="222"/>
      <c r="C28" s="222"/>
      <c r="D28" s="222"/>
      <c r="E28" s="222"/>
      <c r="F28" s="222"/>
      <c r="G28" s="222"/>
      <c r="H28" s="222"/>
      <c r="I28" s="222"/>
      <c r="J28" s="222"/>
      <c r="K28" s="222"/>
      <c r="L28" s="222"/>
      <c r="M28" s="222"/>
      <c r="N28" s="222"/>
      <c r="O28" s="222"/>
    </row>
    <row r="29" spans="2:15" ht="15.75" x14ac:dyDescent="0.25">
      <c r="B29" s="222"/>
      <c r="C29" s="222"/>
      <c r="D29" s="222"/>
      <c r="E29" s="222"/>
      <c r="F29" s="222"/>
      <c r="G29" s="222"/>
      <c r="H29" s="222"/>
      <c r="I29" s="222"/>
      <c r="J29" s="222"/>
      <c r="K29" s="222"/>
      <c r="L29" s="222"/>
      <c r="M29" s="222"/>
      <c r="N29" s="222"/>
      <c r="O29" s="222"/>
    </row>
    <row r="30" spans="2:15" ht="36" customHeight="1" x14ac:dyDescent="0.25">
      <c r="B30" s="222"/>
      <c r="C30" s="225" t="s">
        <v>16</v>
      </c>
      <c r="D30" s="327" t="s">
        <v>12</v>
      </c>
      <c r="E30" s="327"/>
      <c r="F30" s="323" t="s">
        <v>432</v>
      </c>
      <c r="G30" s="323"/>
      <c r="H30" s="323"/>
      <c r="I30" s="323"/>
      <c r="J30" s="323"/>
      <c r="K30" s="323"/>
      <c r="L30" s="323"/>
      <c r="M30" s="323"/>
      <c r="N30" s="323"/>
      <c r="O30" s="222"/>
    </row>
    <row r="31" spans="2:15" ht="15.75" x14ac:dyDescent="0.25">
      <c r="B31" s="222"/>
      <c r="C31" s="222"/>
      <c r="D31" s="222"/>
      <c r="E31" s="222"/>
      <c r="F31" s="329" t="s">
        <v>17</v>
      </c>
      <c r="G31" s="329"/>
      <c r="H31" s="329"/>
      <c r="I31" s="329"/>
      <c r="J31" s="329"/>
      <c r="K31" s="329"/>
      <c r="L31" s="329"/>
      <c r="M31" s="329"/>
      <c r="N31" s="329"/>
      <c r="O31" s="222"/>
    </row>
    <row r="32" spans="2:15" ht="15.75" x14ac:dyDescent="0.25">
      <c r="B32" s="222"/>
      <c r="C32" s="222"/>
      <c r="D32" s="222"/>
      <c r="E32" s="222"/>
      <c r="F32" s="222"/>
      <c r="G32" s="222"/>
      <c r="H32" s="222"/>
      <c r="I32" s="222"/>
      <c r="J32" s="222"/>
      <c r="K32" s="222"/>
      <c r="L32" s="222"/>
      <c r="M32" s="222"/>
      <c r="N32" s="222"/>
      <c r="O32" s="222"/>
    </row>
    <row r="33" spans="2:27" ht="15.75" x14ac:dyDescent="0.25">
      <c r="B33" s="222"/>
      <c r="C33" s="222"/>
      <c r="D33" s="222"/>
      <c r="E33" s="222"/>
      <c r="F33" s="222"/>
      <c r="G33" s="222"/>
      <c r="H33" s="222"/>
      <c r="I33" s="222"/>
      <c r="J33" s="222"/>
      <c r="K33" s="222"/>
      <c r="L33" s="222"/>
      <c r="M33" s="222"/>
      <c r="N33" s="222"/>
      <c r="O33" s="222"/>
    </row>
    <row r="34" spans="2:27" ht="15.75" x14ac:dyDescent="0.25">
      <c r="B34" s="222"/>
      <c r="C34" s="222"/>
      <c r="D34" s="222"/>
      <c r="E34" s="222"/>
      <c r="F34" s="222"/>
      <c r="G34" s="222"/>
      <c r="H34" s="222"/>
      <c r="I34" s="222"/>
      <c r="J34" s="222"/>
      <c r="K34" s="222"/>
      <c r="L34" s="222"/>
      <c r="M34" s="222"/>
      <c r="N34" s="222"/>
      <c r="O34" s="222"/>
      <c r="R34" s="322"/>
      <c r="S34" s="322"/>
      <c r="T34" s="322"/>
      <c r="U34" s="322"/>
      <c r="V34" s="322"/>
      <c r="W34" s="322"/>
      <c r="X34" s="322"/>
      <c r="Y34" s="322"/>
      <c r="Z34" s="322"/>
      <c r="AA34" s="322"/>
    </row>
    <row r="35" spans="2:27" ht="15.6" hidden="1" x14ac:dyDescent="0.35">
      <c r="B35" s="222"/>
      <c r="C35" s="222"/>
      <c r="D35" s="222"/>
      <c r="E35" s="222"/>
      <c r="F35" s="222"/>
      <c r="G35" s="222"/>
      <c r="H35" s="222"/>
      <c r="I35" s="222"/>
      <c r="J35" s="222"/>
      <c r="K35" s="222"/>
      <c r="L35" s="222"/>
      <c r="M35" s="222"/>
      <c r="N35" s="222"/>
      <c r="O35" s="222"/>
      <c r="R35" s="322"/>
      <c r="S35" s="322"/>
      <c r="T35" s="322"/>
      <c r="U35" s="322"/>
      <c r="V35" s="322"/>
      <c r="W35" s="322"/>
      <c r="X35" s="322"/>
      <c r="Y35" s="322"/>
      <c r="Z35" s="322"/>
      <c r="AA35" s="322"/>
    </row>
    <row r="36" spans="2:27" ht="15.75" x14ac:dyDescent="0.25">
      <c r="B36" s="222"/>
      <c r="C36" s="222"/>
      <c r="D36" s="222"/>
      <c r="E36" s="222"/>
      <c r="F36" s="222"/>
      <c r="G36" s="222"/>
      <c r="H36" s="222"/>
      <c r="I36" s="222"/>
      <c r="J36" s="222"/>
      <c r="K36" s="222"/>
      <c r="L36" s="222"/>
      <c r="M36" s="222"/>
      <c r="N36" s="222"/>
      <c r="O36" s="222"/>
      <c r="R36" s="322"/>
      <c r="S36" s="322"/>
      <c r="T36" s="322"/>
      <c r="U36" s="322"/>
      <c r="V36" s="322"/>
      <c r="W36" s="322"/>
      <c r="X36" s="322"/>
      <c r="Y36" s="322"/>
      <c r="Z36" s="322"/>
      <c r="AA36" s="322"/>
    </row>
    <row r="37" spans="2:27" ht="15.75" x14ac:dyDescent="0.25">
      <c r="B37" s="222"/>
      <c r="C37" s="222"/>
      <c r="D37" s="222"/>
      <c r="E37" s="222"/>
      <c r="F37" s="222"/>
      <c r="G37" s="222"/>
      <c r="H37" s="222"/>
      <c r="I37" s="222"/>
      <c r="J37" s="222"/>
      <c r="K37" s="222"/>
      <c r="L37" s="222"/>
      <c r="M37" s="222"/>
      <c r="N37" s="222"/>
      <c r="O37" s="222"/>
      <c r="R37" s="322"/>
      <c r="S37" s="322"/>
      <c r="T37" s="322"/>
      <c r="U37" s="322"/>
      <c r="V37" s="322"/>
      <c r="W37" s="322"/>
      <c r="X37" s="322"/>
      <c r="Y37" s="322"/>
      <c r="Z37" s="322"/>
      <c r="AA37" s="322"/>
    </row>
    <row r="38" spans="2:27" ht="31.7" customHeight="1" x14ac:dyDescent="0.25">
      <c r="B38" s="226"/>
      <c r="C38" s="325" t="s">
        <v>18</v>
      </c>
      <c r="D38" s="326"/>
      <c r="E38" s="326"/>
      <c r="F38" s="326"/>
      <c r="G38" s="326"/>
      <c r="H38" s="226"/>
      <c r="I38" s="226"/>
      <c r="J38" s="226"/>
      <c r="K38" s="226"/>
      <c r="L38" s="226"/>
      <c r="M38" s="226"/>
      <c r="N38" s="226"/>
      <c r="O38" s="226"/>
      <c r="R38" s="322"/>
      <c r="S38" s="322"/>
      <c r="T38" s="322"/>
      <c r="U38" s="322"/>
      <c r="V38" s="322"/>
      <c r="W38" s="322"/>
      <c r="X38" s="322"/>
      <c r="Y38" s="322"/>
      <c r="Z38" s="322"/>
      <c r="AA38" s="322"/>
    </row>
    <row r="39" spans="2:27" ht="8.25" customHeight="1" x14ac:dyDescent="0.25">
      <c r="B39" s="226"/>
      <c r="C39" s="226"/>
      <c r="D39" s="226"/>
      <c r="E39" s="226"/>
      <c r="F39" s="226"/>
      <c r="G39" s="226"/>
      <c r="H39" s="226"/>
      <c r="I39" s="226"/>
      <c r="J39" s="226"/>
      <c r="K39" s="226"/>
      <c r="L39" s="226"/>
      <c r="M39" s="226"/>
      <c r="N39" s="226"/>
      <c r="O39" s="226"/>
      <c r="R39" s="322"/>
      <c r="S39" s="322"/>
      <c r="T39" s="322"/>
      <c r="U39" s="322"/>
      <c r="V39" s="322"/>
      <c r="W39" s="322"/>
      <c r="X39" s="322"/>
      <c r="Y39" s="322"/>
      <c r="Z39" s="322"/>
      <c r="AA39" s="322"/>
    </row>
    <row r="40" spans="2:27" ht="72.75" customHeight="1" x14ac:dyDescent="0.25">
      <c r="B40" s="226"/>
      <c r="C40" s="333" t="s">
        <v>19</v>
      </c>
      <c r="D40" s="333"/>
      <c r="E40" s="333"/>
      <c r="F40" s="333"/>
      <c r="G40" s="333"/>
      <c r="H40" s="333"/>
      <c r="I40" s="334"/>
      <c r="J40" s="334"/>
      <c r="K40" s="334"/>
      <c r="L40" s="334"/>
      <c r="M40" s="334"/>
      <c r="N40" s="334"/>
      <c r="O40" s="226"/>
      <c r="R40" s="322"/>
      <c r="S40" s="322"/>
      <c r="T40" s="322"/>
      <c r="U40" s="322"/>
      <c r="V40" s="322"/>
      <c r="W40" s="322"/>
      <c r="X40" s="322"/>
      <c r="Y40" s="322"/>
      <c r="Z40" s="322"/>
      <c r="AA40" s="322"/>
    </row>
    <row r="41" spans="2:27" ht="15.75" x14ac:dyDescent="0.25">
      <c r="B41" s="222"/>
      <c r="C41" s="222"/>
      <c r="D41" s="222"/>
      <c r="E41" s="222"/>
      <c r="F41" s="222"/>
      <c r="G41" s="222"/>
      <c r="H41" s="222"/>
      <c r="I41" s="222"/>
      <c r="J41" s="222"/>
      <c r="K41" s="222"/>
      <c r="L41" s="222"/>
      <c r="M41" s="222"/>
      <c r="N41" s="222"/>
      <c r="O41" s="222"/>
      <c r="R41" s="322"/>
      <c r="S41" s="322"/>
      <c r="T41" s="322"/>
      <c r="U41" s="322"/>
      <c r="V41" s="322"/>
      <c r="W41" s="322"/>
      <c r="X41" s="322"/>
      <c r="Y41" s="322"/>
      <c r="Z41" s="322"/>
      <c r="AA41" s="322"/>
    </row>
    <row r="42" spans="2:27" ht="15.75" x14ac:dyDescent="0.25">
      <c r="B42" s="222"/>
      <c r="C42" s="222"/>
      <c r="D42" s="222"/>
      <c r="E42" s="222"/>
      <c r="F42" s="222"/>
      <c r="G42" s="222"/>
      <c r="H42" s="222"/>
      <c r="I42" s="222"/>
      <c r="J42" s="222"/>
      <c r="K42" s="222"/>
      <c r="L42" s="222"/>
      <c r="M42" s="222"/>
      <c r="N42" s="222"/>
      <c r="O42" s="222"/>
      <c r="R42" s="322"/>
      <c r="S42" s="322"/>
      <c r="T42" s="322"/>
      <c r="U42" s="322"/>
      <c r="V42" s="322"/>
      <c r="W42" s="322"/>
      <c r="X42" s="322"/>
      <c r="Y42" s="322"/>
      <c r="Z42" s="322"/>
      <c r="AA42" s="322"/>
    </row>
    <row r="43" spans="2:27" ht="15.75" x14ac:dyDescent="0.25">
      <c r="B43" s="222"/>
      <c r="C43" s="222"/>
      <c r="D43" s="222"/>
      <c r="E43" s="222"/>
      <c r="F43" s="222"/>
      <c r="G43" s="222"/>
      <c r="H43" s="222"/>
      <c r="I43" s="222"/>
      <c r="J43" s="222"/>
      <c r="K43" s="222"/>
      <c r="L43" s="222"/>
      <c r="M43" s="222"/>
      <c r="N43" s="222"/>
      <c r="O43" s="222"/>
    </row>
    <row r="44" spans="2:27" s="3" customFormat="1" ht="15.75" x14ac:dyDescent="0.25">
      <c r="B44" s="2"/>
      <c r="C44" s="2"/>
      <c r="D44" s="2"/>
      <c r="E44" s="2"/>
      <c r="F44" s="2"/>
      <c r="G44" s="2"/>
      <c r="H44" s="2"/>
      <c r="I44" s="2"/>
      <c r="J44" s="2"/>
      <c r="K44" s="2"/>
      <c r="L44" s="2"/>
      <c r="M44" s="2"/>
      <c r="N44" s="2"/>
      <c r="O44" s="2"/>
    </row>
    <row r="45" spans="2:27" s="3" customFormat="1" ht="15.75" x14ac:dyDescent="0.25">
      <c r="B45" s="2"/>
      <c r="C45" s="2"/>
      <c r="D45" s="2"/>
      <c r="E45" s="2"/>
      <c r="F45" s="2"/>
      <c r="G45" s="2"/>
      <c r="H45" s="2"/>
      <c r="I45" s="2"/>
      <c r="J45" s="2"/>
      <c r="K45" s="2"/>
      <c r="L45" s="2"/>
      <c r="M45" s="2"/>
      <c r="N45" s="2"/>
      <c r="O45" s="2"/>
    </row>
    <row r="46" spans="2:27" s="3" customFormat="1" ht="15.75" x14ac:dyDescent="0.25">
      <c r="B46" s="2"/>
      <c r="C46" s="2"/>
      <c r="D46" s="2"/>
      <c r="E46" s="2"/>
      <c r="F46" s="2"/>
      <c r="G46" s="2"/>
      <c r="H46" s="2"/>
      <c r="I46" s="2"/>
      <c r="J46" s="2"/>
      <c r="K46" s="2"/>
      <c r="L46" s="2"/>
      <c r="M46" s="2"/>
      <c r="N46" s="2"/>
      <c r="O46" s="2"/>
    </row>
    <row r="47" spans="2:27" s="3" customFormat="1" ht="15.75" x14ac:dyDescent="0.25">
      <c r="B47" s="2"/>
      <c r="C47" s="2"/>
      <c r="D47" s="2"/>
      <c r="E47" s="2"/>
      <c r="F47" s="2"/>
      <c r="G47" s="2"/>
      <c r="H47" s="2"/>
      <c r="I47" s="2"/>
      <c r="J47" s="2"/>
      <c r="K47" s="2"/>
      <c r="L47" s="2"/>
      <c r="M47" s="2"/>
      <c r="N47" s="2"/>
      <c r="O47" s="2"/>
    </row>
    <row r="48" spans="2:27" s="3" customFormat="1" ht="15.75" x14ac:dyDescent="0.25">
      <c r="B48" s="2"/>
      <c r="C48" s="2"/>
      <c r="D48" s="2"/>
      <c r="E48" s="2"/>
      <c r="F48" s="2"/>
      <c r="G48" s="2"/>
      <c r="H48" s="2"/>
      <c r="I48" s="2"/>
      <c r="J48" s="2"/>
      <c r="K48" s="2"/>
      <c r="L48" s="2"/>
      <c r="M48" s="2"/>
      <c r="N48" s="2"/>
      <c r="O48" s="2"/>
    </row>
    <row r="49" spans="2:15" s="3" customFormat="1" ht="15.75" x14ac:dyDescent="0.25">
      <c r="B49" s="2"/>
      <c r="C49" s="2"/>
      <c r="D49" s="2"/>
      <c r="E49" s="2"/>
      <c r="F49" s="2"/>
      <c r="G49" s="2"/>
      <c r="H49" s="2"/>
      <c r="I49" s="2"/>
      <c r="J49" s="2"/>
      <c r="K49" s="2"/>
      <c r="L49" s="2"/>
      <c r="M49" s="2"/>
      <c r="N49" s="2"/>
      <c r="O49" s="2"/>
    </row>
    <row r="50" spans="2:15" s="3" customFormat="1" ht="15.75" x14ac:dyDescent="0.25">
      <c r="B50" s="2"/>
      <c r="C50" s="2"/>
      <c r="D50" s="2"/>
      <c r="E50" s="2"/>
      <c r="F50" s="2"/>
      <c r="G50" s="2"/>
      <c r="H50" s="2"/>
      <c r="I50" s="2"/>
      <c r="J50" s="2"/>
      <c r="K50" s="2"/>
      <c r="L50" s="2"/>
      <c r="M50" s="2"/>
      <c r="N50" s="2"/>
      <c r="O50" s="2"/>
    </row>
    <row r="51" spans="2:15" s="3" customFormat="1" ht="15.75" x14ac:dyDescent="0.25">
      <c r="B51" s="2"/>
      <c r="C51" s="2"/>
      <c r="D51" s="2"/>
      <c r="E51" s="2"/>
      <c r="F51" s="2"/>
      <c r="G51" s="2"/>
      <c r="H51" s="2"/>
      <c r="I51" s="2"/>
      <c r="J51" s="2"/>
      <c r="K51" s="2"/>
      <c r="L51" s="2"/>
      <c r="M51" s="2"/>
      <c r="N51" s="2"/>
      <c r="O51" s="2"/>
    </row>
    <row r="52" spans="2:15" s="3" customFormat="1" ht="15.75" x14ac:dyDescent="0.25">
      <c r="B52" s="2"/>
      <c r="C52" s="2"/>
      <c r="D52" s="2"/>
      <c r="E52" s="2"/>
      <c r="F52" s="2"/>
      <c r="G52" s="2"/>
      <c r="H52" s="2"/>
      <c r="I52" s="2"/>
      <c r="J52" s="2"/>
      <c r="K52" s="2"/>
      <c r="L52" s="2"/>
      <c r="M52" s="2"/>
      <c r="N52" s="2"/>
      <c r="O52" s="2"/>
    </row>
    <row r="53" spans="2:15" s="3" customFormat="1" ht="15.75" x14ac:dyDescent="0.25">
      <c r="B53" s="2"/>
      <c r="C53" s="2"/>
      <c r="D53" s="2"/>
      <c r="E53" s="2"/>
      <c r="F53" s="2"/>
      <c r="G53" s="2"/>
      <c r="H53" s="2"/>
      <c r="I53" s="2"/>
      <c r="J53" s="2"/>
      <c r="K53" s="2"/>
      <c r="L53" s="2"/>
      <c r="M53" s="2"/>
      <c r="N53" s="2"/>
      <c r="O53" s="2"/>
    </row>
    <row r="54" spans="2:15" s="3" customFormat="1" ht="15.75" x14ac:dyDescent="0.25">
      <c r="B54" s="2"/>
      <c r="C54" s="2"/>
      <c r="D54" s="2"/>
      <c r="E54" s="2"/>
      <c r="F54" s="2"/>
      <c r="G54" s="2"/>
      <c r="H54" s="2"/>
      <c r="I54" s="2"/>
      <c r="J54" s="2"/>
      <c r="K54" s="2"/>
      <c r="L54" s="2"/>
      <c r="M54" s="2"/>
      <c r="N54" s="2"/>
      <c r="O54" s="2"/>
    </row>
    <row r="55" spans="2:15" s="3" customFormat="1" ht="15.75" x14ac:dyDescent="0.25">
      <c r="B55" s="2"/>
      <c r="C55" s="2"/>
      <c r="D55" s="2"/>
      <c r="E55" s="2"/>
      <c r="F55" s="2"/>
      <c r="G55" s="2"/>
      <c r="H55" s="2"/>
      <c r="I55" s="2"/>
      <c r="J55" s="2"/>
      <c r="K55" s="2"/>
      <c r="L55" s="2"/>
      <c r="M55" s="2"/>
      <c r="N55" s="2"/>
      <c r="O55" s="2"/>
    </row>
    <row r="56" spans="2:15" ht="15.75" x14ac:dyDescent="0.25">
      <c r="B56" s="1"/>
      <c r="C56" s="1"/>
      <c r="D56" s="1"/>
      <c r="E56" s="1"/>
      <c r="F56" s="1"/>
      <c r="G56" s="1"/>
      <c r="H56" s="1"/>
      <c r="I56" s="1"/>
      <c r="J56" s="1"/>
      <c r="K56" s="1"/>
      <c r="L56" s="1"/>
      <c r="M56" s="1"/>
      <c r="N56" s="1"/>
      <c r="O56" s="1"/>
    </row>
    <row r="57" spans="2:15" ht="15.75" x14ac:dyDescent="0.25">
      <c r="B57" s="1"/>
      <c r="C57" s="1"/>
      <c r="D57" s="1"/>
      <c r="E57" s="1"/>
      <c r="F57" s="1"/>
      <c r="G57" s="1"/>
      <c r="H57" s="1"/>
      <c r="I57" s="1"/>
      <c r="J57" s="1"/>
      <c r="K57" s="1"/>
      <c r="L57" s="1"/>
      <c r="M57" s="1"/>
      <c r="N57" s="1"/>
      <c r="O57" s="1"/>
    </row>
    <row r="58" spans="2:15" ht="15.75" x14ac:dyDescent="0.25">
      <c r="B58" s="1"/>
      <c r="C58" s="1"/>
      <c r="D58" s="1"/>
      <c r="E58" s="1"/>
      <c r="F58" s="1"/>
      <c r="G58" s="1"/>
      <c r="H58" s="1"/>
      <c r="I58" s="1"/>
      <c r="J58" s="1"/>
      <c r="K58" s="1"/>
      <c r="L58" s="1"/>
      <c r="M58" s="1"/>
      <c r="N58" s="1"/>
      <c r="O58" s="1"/>
    </row>
    <row r="59" spans="2:15" ht="15.75" x14ac:dyDescent="0.25">
      <c r="B59" s="1"/>
      <c r="C59" s="1"/>
      <c r="D59" s="1"/>
      <c r="E59" s="1"/>
      <c r="F59" s="1"/>
      <c r="G59" s="1"/>
      <c r="H59" s="1"/>
      <c r="I59" s="1"/>
      <c r="J59" s="1"/>
      <c r="K59" s="1"/>
      <c r="L59" s="1"/>
      <c r="M59" s="1"/>
      <c r="N59" s="1"/>
      <c r="O59" s="1"/>
    </row>
  </sheetData>
  <sheetProtection selectLockedCells="1"/>
  <mergeCells count="27">
    <mergeCell ref="C7:N7"/>
    <mergeCell ref="C24:C27"/>
    <mergeCell ref="D24:E24"/>
    <mergeCell ref="D25:E25"/>
    <mergeCell ref="D26:E26"/>
    <mergeCell ref="D27:E27"/>
    <mergeCell ref="F16:N16"/>
    <mergeCell ref="F17:N17"/>
    <mergeCell ref="C16:E16"/>
    <mergeCell ref="C17:E17"/>
    <mergeCell ref="C19:E19"/>
    <mergeCell ref="F18:N18"/>
    <mergeCell ref="F24:N24"/>
    <mergeCell ref="F25:N25"/>
    <mergeCell ref="C18:E18"/>
    <mergeCell ref="R34:AA42"/>
    <mergeCell ref="F26:N26"/>
    <mergeCell ref="D10:M10"/>
    <mergeCell ref="C38:G38"/>
    <mergeCell ref="D30:E30"/>
    <mergeCell ref="F27:N27"/>
    <mergeCell ref="F30:N30"/>
    <mergeCell ref="F31:N31"/>
    <mergeCell ref="F20:N20"/>
    <mergeCell ref="F19:N19"/>
    <mergeCell ref="C20:E20"/>
    <mergeCell ref="C40:N40"/>
  </mergeCells>
  <phoneticPr fontId="0" type="noConversion"/>
  <pageMargins left="0.70866141732283472" right="0.70866141732283472" top="0.78740157480314965" bottom="0.78740157480314965" header="0.31496062992125984" footer="0.31496062992125984"/>
  <pageSetup paperSize="9" scale="68"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BD482"/>
  <sheetViews>
    <sheetView showGridLines="0" zoomScale="90" zoomScaleNormal="90" zoomScaleSheetLayoutView="80" workbookViewId="0">
      <pane xSplit="3" ySplit="8" topLeftCell="D111" activePane="bottomRight" state="frozen"/>
      <selection pane="topRight" activeCell="F25" sqref="F12:N32"/>
      <selection pane="bottomLeft" activeCell="F25" sqref="F12:N32"/>
      <selection pane="bottomRight" activeCell="K30" sqref="K30"/>
    </sheetView>
  </sheetViews>
  <sheetFormatPr defaultRowHeight="15" x14ac:dyDescent="0.25"/>
  <cols>
    <col min="1" max="1" width="1.5703125" customWidth="1"/>
    <col min="2" max="2" width="8" customWidth="1"/>
    <col min="3" max="3" width="49.28515625" customWidth="1"/>
    <col min="4" max="4" width="10.140625" customWidth="1"/>
    <col min="5" max="6" width="9.42578125" customWidth="1"/>
    <col min="7" max="7" width="11.5703125" customWidth="1"/>
    <col min="8" max="14" width="10.7109375" customWidth="1"/>
    <col min="15" max="56" width="9.140625" style="227"/>
  </cols>
  <sheetData>
    <row r="1" spans="2:14" ht="21" customHeight="1" thickBot="1" x14ac:dyDescent="0.3">
      <c r="B1" t="s">
        <v>20</v>
      </c>
      <c r="F1" s="227"/>
      <c r="G1" s="227"/>
      <c r="H1" s="227"/>
      <c r="I1" s="227"/>
      <c r="J1" s="227"/>
      <c r="K1" s="230"/>
      <c r="L1" s="230"/>
      <c r="M1" s="230"/>
      <c r="N1" s="231"/>
    </row>
    <row r="2" spans="2:14" ht="33" thickTop="1" x14ac:dyDescent="0.4">
      <c r="B2" s="414" t="str">
        <f>'úvodní list'!D10</f>
        <v>Roční rozpočet -podrobný rozpis rozpočtu na rok 2019</v>
      </c>
      <c r="C2" s="415"/>
      <c r="D2" s="415"/>
      <c r="E2" s="416"/>
      <c r="F2" s="416"/>
      <c r="G2" s="416"/>
      <c r="H2" s="11"/>
      <c r="I2" s="11"/>
      <c r="J2" s="11"/>
      <c r="K2" s="11"/>
      <c r="L2" s="11"/>
      <c r="M2" s="21" t="s">
        <v>21</v>
      </c>
      <c r="N2" s="71">
        <f>IF('úvodní list'!F20=0,"Nevyplněn úvodní list",'úvodní list'!F20)</f>
        <v>1607</v>
      </c>
    </row>
    <row r="3" spans="2:14" ht="20.25" customHeight="1" x14ac:dyDescent="0.25">
      <c r="B3" s="12"/>
      <c r="C3" s="15" t="s">
        <v>22</v>
      </c>
      <c r="D3" s="15"/>
      <c r="E3" s="420" t="str">
        <f>IF('úvodní list'!F17=0,"Nevyplněn úvodní list",'úvodní list'!F17)</f>
        <v>Vlastivědné muzeum v Šumperku</v>
      </c>
      <c r="F3" s="420"/>
      <c r="G3" s="421"/>
      <c r="H3" s="421"/>
      <c r="I3" s="421"/>
      <c r="J3" s="421"/>
      <c r="K3" s="421"/>
      <c r="L3" s="421"/>
      <c r="M3" s="421"/>
      <c r="N3" s="422"/>
    </row>
    <row r="4" spans="2:14" thickBot="1" x14ac:dyDescent="0.4">
      <c r="B4" s="22"/>
      <c r="C4" s="23"/>
      <c r="D4" s="23"/>
      <c r="E4" s="23"/>
      <c r="F4" s="23"/>
      <c r="G4" s="90"/>
      <c r="H4" s="6"/>
      <c r="I4" s="6"/>
      <c r="J4" s="6"/>
      <c r="K4" s="6"/>
      <c r="L4" s="6"/>
      <c r="M4" s="6"/>
      <c r="N4" s="24"/>
    </row>
    <row r="5" spans="2:14" ht="21.75" thickTop="1" thickBot="1" x14ac:dyDescent="0.3">
      <c r="B5" s="402" t="s">
        <v>23</v>
      </c>
      <c r="C5" s="403"/>
      <c r="D5" s="307"/>
      <c r="E5" s="307"/>
      <c r="F5" s="62"/>
      <c r="G5" s="417" t="s">
        <v>24</v>
      </c>
      <c r="H5" s="418"/>
      <c r="I5" s="418"/>
      <c r="J5" s="418"/>
      <c r="K5" s="418"/>
      <c r="L5" s="418"/>
      <c r="M5" s="418"/>
      <c r="N5" s="419"/>
    </row>
    <row r="6" spans="2:14" ht="18.95" customHeight="1" thickTop="1" x14ac:dyDescent="0.25">
      <c r="B6" s="404"/>
      <c r="C6" s="405"/>
      <c r="D6" s="308"/>
      <c r="E6" s="308"/>
      <c r="F6" s="69"/>
      <c r="G6" s="80"/>
      <c r="H6" s="408" t="s">
        <v>25</v>
      </c>
      <c r="I6" s="409"/>
      <c r="J6" s="409"/>
      <c r="K6" s="409"/>
      <c r="L6" s="409"/>
      <c r="M6" s="409"/>
      <c r="N6" s="410"/>
    </row>
    <row r="7" spans="2:14" ht="47.25" customHeight="1" x14ac:dyDescent="0.25">
      <c r="B7" s="406"/>
      <c r="C7" s="407"/>
      <c r="D7" s="308"/>
      <c r="E7" s="308"/>
      <c r="F7" s="70"/>
      <c r="G7" s="81"/>
      <c r="H7" s="97" t="s">
        <v>428</v>
      </c>
      <c r="I7" s="98" t="s">
        <v>433</v>
      </c>
      <c r="J7" s="98" t="s">
        <v>434</v>
      </c>
      <c r="K7" s="98" t="s">
        <v>435</v>
      </c>
      <c r="L7" s="98" t="s">
        <v>436</v>
      </c>
      <c r="M7" s="98"/>
      <c r="N7" s="99"/>
    </row>
    <row r="8" spans="2:14" ht="15.75" thickBot="1" x14ac:dyDescent="0.3">
      <c r="B8" s="411" t="s">
        <v>26</v>
      </c>
      <c r="C8" s="412"/>
      <c r="D8" s="169" t="s">
        <v>27</v>
      </c>
      <c r="E8" s="206" t="s">
        <v>28</v>
      </c>
      <c r="F8" s="207" t="s">
        <v>29</v>
      </c>
      <c r="G8" s="82" t="s">
        <v>30</v>
      </c>
      <c r="H8" s="55" t="s">
        <v>437</v>
      </c>
      <c r="I8" s="56" t="s">
        <v>438</v>
      </c>
      <c r="J8" s="56" t="s">
        <v>439</v>
      </c>
      <c r="K8" s="56" t="s">
        <v>440</v>
      </c>
      <c r="L8" s="56" t="s">
        <v>441</v>
      </c>
      <c r="M8" s="56"/>
      <c r="N8" s="57"/>
    </row>
    <row r="9" spans="2:14" ht="15.75" x14ac:dyDescent="0.25">
      <c r="B9" s="423" t="s">
        <v>31</v>
      </c>
      <c r="C9" s="424"/>
      <c r="D9" s="170"/>
      <c r="E9" s="119"/>
      <c r="F9" s="105"/>
      <c r="G9" s="236">
        <f t="shared" ref="G9:N9" si="0">G10+G146+G150+G152</f>
        <v>26479000</v>
      </c>
      <c r="H9" s="237">
        <f t="shared" si="0"/>
        <v>20932000</v>
      </c>
      <c r="I9" s="237">
        <f t="shared" si="0"/>
        <v>2934000</v>
      </c>
      <c r="J9" s="237">
        <f t="shared" si="0"/>
        <v>816000</v>
      </c>
      <c r="K9" s="237">
        <f t="shared" si="0"/>
        <v>1394000</v>
      </c>
      <c r="L9" s="237">
        <f t="shared" si="0"/>
        <v>403000</v>
      </c>
      <c r="M9" s="237">
        <f t="shared" si="0"/>
        <v>0</v>
      </c>
      <c r="N9" s="238">
        <f t="shared" si="0"/>
        <v>0</v>
      </c>
    </row>
    <row r="10" spans="2:14" x14ac:dyDescent="0.25">
      <c r="B10" s="369" t="s">
        <v>32</v>
      </c>
      <c r="C10" s="425"/>
      <c r="D10" s="171"/>
      <c r="E10" s="120"/>
      <c r="F10" s="95"/>
      <c r="G10" s="239">
        <f t="shared" ref="G10:N10" si="1">G11+G33+G39+G40+G41+G45+G46+G52+G60+G64+G65+G66+G98+G104+G108+G111+G118+G121+G122+G127+G128+G129+G132+G137+G138+G139+G140</f>
        <v>26479000</v>
      </c>
      <c r="H10" s="240">
        <f t="shared" si="1"/>
        <v>20932000</v>
      </c>
      <c r="I10" s="240">
        <f t="shared" si="1"/>
        <v>2934000</v>
      </c>
      <c r="J10" s="240">
        <f t="shared" si="1"/>
        <v>816000</v>
      </c>
      <c r="K10" s="240">
        <f t="shared" si="1"/>
        <v>1394000</v>
      </c>
      <c r="L10" s="240">
        <f t="shared" si="1"/>
        <v>403000</v>
      </c>
      <c r="M10" s="240">
        <f t="shared" si="1"/>
        <v>0</v>
      </c>
      <c r="N10" s="241">
        <f t="shared" si="1"/>
        <v>0</v>
      </c>
    </row>
    <row r="11" spans="2:14" x14ac:dyDescent="0.25">
      <c r="B11" s="392" t="s">
        <v>33</v>
      </c>
      <c r="C11" s="413"/>
      <c r="D11" s="172"/>
      <c r="E11" s="121">
        <v>501</v>
      </c>
      <c r="F11" s="106"/>
      <c r="G11" s="242">
        <f>SUM(G12:G32)</f>
        <v>663000</v>
      </c>
      <c r="H11" s="243">
        <f t="shared" ref="H11:N11" si="2">SUM(H12:H32)</f>
        <v>593000</v>
      </c>
      <c r="I11" s="243">
        <f t="shared" si="2"/>
        <v>29000</v>
      </c>
      <c r="J11" s="243">
        <f t="shared" si="2"/>
        <v>14000</v>
      </c>
      <c r="K11" s="243">
        <f t="shared" si="2"/>
        <v>18000</v>
      </c>
      <c r="L11" s="243">
        <f t="shared" si="2"/>
        <v>9000</v>
      </c>
      <c r="M11" s="243">
        <f t="shared" si="2"/>
        <v>0</v>
      </c>
      <c r="N11" s="244">
        <f t="shared" si="2"/>
        <v>0</v>
      </c>
    </row>
    <row r="12" spans="2:14" x14ac:dyDescent="0.25">
      <c r="B12" s="388" t="s">
        <v>34</v>
      </c>
      <c r="C12" s="93" t="s">
        <v>35</v>
      </c>
      <c r="D12" s="173"/>
      <c r="E12" s="348" t="s">
        <v>36</v>
      </c>
      <c r="F12" s="106" t="s">
        <v>37</v>
      </c>
      <c r="G12" s="245">
        <f>SUM(H12:N12)</f>
        <v>0</v>
      </c>
      <c r="H12" s="246">
        <v>0</v>
      </c>
      <c r="I12" s="246">
        <v>0</v>
      </c>
      <c r="J12" s="246">
        <v>0</v>
      </c>
      <c r="K12" s="246">
        <v>0</v>
      </c>
      <c r="L12" s="246">
        <v>0</v>
      </c>
      <c r="M12" s="246"/>
      <c r="N12" s="247"/>
    </row>
    <row r="13" spans="2:14" x14ac:dyDescent="0.25">
      <c r="B13" s="399"/>
      <c r="C13" s="93" t="s">
        <v>38</v>
      </c>
      <c r="D13" s="173"/>
      <c r="E13" s="349"/>
      <c r="F13" s="106" t="s">
        <v>39</v>
      </c>
      <c r="G13" s="245">
        <f t="shared" ref="G13:G32" si="3">SUM(H13:N13)</f>
        <v>0</v>
      </c>
      <c r="H13" s="246">
        <v>0</v>
      </c>
      <c r="I13" s="246">
        <v>0</v>
      </c>
      <c r="J13" s="246">
        <v>0</v>
      </c>
      <c r="K13" s="246">
        <v>0</v>
      </c>
      <c r="L13" s="246">
        <v>0</v>
      </c>
      <c r="M13" s="246"/>
      <c r="N13" s="247"/>
    </row>
    <row r="14" spans="2:14" x14ac:dyDescent="0.25">
      <c r="B14" s="399"/>
      <c r="C14" s="93" t="s">
        <v>40</v>
      </c>
      <c r="D14" s="173"/>
      <c r="E14" s="349"/>
      <c r="F14" s="106" t="s">
        <v>41</v>
      </c>
      <c r="G14" s="245">
        <f t="shared" si="3"/>
        <v>0</v>
      </c>
      <c r="H14" s="246">
        <v>0</v>
      </c>
      <c r="I14" s="246">
        <v>0</v>
      </c>
      <c r="J14" s="246">
        <v>0</v>
      </c>
      <c r="K14" s="246">
        <v>0</v>
      </c>
      <c r="L14" s="246">
        <v>0</v>
      </c>
      <c r="M14" s="246"/>
      <c r="N14" s="247"/>
    </row>
    <row r="15" spans="2:14" ht="38.25" x14ac:dyDescent="0.25">
      <c r="B15" s="399"/>
      <c r="C15" s="93" t="s">
        <v>42</v>
      </c>
      <c r="D15" s="173"/>
      <c r="E15" s="349"/>
      <c r="F15" s="106" t="s">
        <v>43</v>
      </c>
      <c r="G15" s="245">
        <f t="shared" si="3"/>
        <v>0</v>
      </c>
      <c r="H15" s="246">
        <v>0</v>
      </c>
      <c r="I15" s="246">
        <v>0</v>
      </c>
      <c r="J15" s="246">
        <v>0</v>
      </c>
      <c r="K15" s="246">
        <v>0</v>
      </c>
      <c r="L15" s="246">
        <v>0</v>
      </c>
      <c r="M15" s="246"/>
      <c r="N15" s="247"/>
    </row>
    <row r="16" spans="2:14" x14ac:dyDescent="0.25">
      <c r="B16" s="399"/>
      <c r="C16" s="93" t="s">
        <v>44</v>
      </c>
      <c r="D16" s="173"/>
      <c r="E16" s="349"/>
      <c r="F16" s="106" t="s">
        <v>45</v>
      </c>
      <c r="G16" s="245">
        <f t="shared" si="3"/>
        <v>0</v>
      </c>
      <c r="H16" s="246">
        <v>0</v>
      </c>
      <c r="I16" s="246">
        <v>0</v>
      </c>
      <c r="J16" s="246">
        <v>0</v>
      </c>
      <c r="K16" s="246">
        <v>0</v>
      </c>
      <c r="L16" s="246">
        <v>0</v>
      </c>
      <c r="M16" s="246"/>
      <c r="N16" s="247"/>
    </row>
    <row r="17" spans="2:14" x14ac:dyDescent="0.25">
      <c r="B17" s="399"/>
      <c r="C17" s="93" t="s">
        <v>46</v>
      </c>
      <c r="D17" s="173"/>
      <c r="E17" s="349"/>
      <c r="F17" s="106" t="s">
        <v>47</v>
      </c>
      <c r="G17" s="245">
        <f t="shared" si="3"/>
        <v>0</v>
      </c>
      <c r="H17" s="246">
        <v>0</v>
      </c>
      <c r="I17" s="246">
        <v>0</v>
      </c>
      <c r="J17" s="246">
        <v>0</v>
      </c>
      <c r="K17" s="246">
        <v>0</v>
      </c>
      <c r="L17" s="246">
        <v>0</v>
      </c>
      <c r="M17" s="246"/>
      <c r="N17" s="247"/>
    </row>
    <row r="18" spans="2:14" ht="25.5" x14ac:dyDescent="0.25">
      <c r="B18" s="399"/>
      <c r="C18" s="93" t="s">
        <v>48</v>
      </c>
      <c r="D18" s="173"/>
      <c r="E18" s="349"/>
      <c r="F18" s="106" t="s">
        <v>49</v>
      </c>
      <c r="G18" s="245">
        <f t="shared" si="3"/>
        <v>0</v>
      </c>
      <c r="H18" s="246">
        <v>0</v>
      </c>
      <c r="I18" s="246">
        <v>0</v>
      </c>
      <c r="J18" s="246">
        <v>0</v>
      </c>
      <c r="K18" s="246">
        <v>0</v>
      </c>
      <c r="L18" s="246">
        <v>0</v>
      </c>
      <c r="M18" s="246"/>
      <c r="N18" s="247"/>
    </row>
    <row r="19" spans="2:14" ht="25.5" x14ac:dyDescent="0.25">
      <c r="B19" s="399"/>
      <c r="C19" s="93" t="s">
        <v>50</v>
      </c>
      <c r="D19" s="173"/>
      <c r="E19" s="349"/>
      <c r="F19" s="106" t="s">
        <v>51</v>
      </c>
      <c r="G19" s="245">
        <f t="shared" si="3"/>
        <v>13000</v>
      </c>
      <c r="H19" s="246">
        <v>12000</v>
      </c>
      <c r="I19" s="246">
        <v>0</v>
      </c>
      <c r="J19" s="246">
        <v>0</v>
      </c>
      <c r="K19" s="246">
        <v>1000</v>
      </c>
      <c r="L19" s="246">
        <v>0</v>
      </c>
      <c r="M19" s="246"/>
      <c r="N19" s="247"/>
    </row>
    <row r="20" spans="2:14" x14ac:dyDescent="0.25">
      <c r="B20" s="399"/>
      <c r="C20" s="93" t="s">
        <v>52</v>
      </c>
      <c r="D20" s="173"/>
      <c r="E20" s="349"/>
      <c r="F20" s="106" t="s">
        <v>53</v>
      </c>
      <c r="G20" s="245">
        <f t="shared" si="3"/>
        <v>20000</v>
      </c>
      <c r="H20" s="246">
        <v>15000</v>
      </c>
      <c r="I20" s="246">
        <v>2000</v>
      </c>
      <c r="J20" s="246">
        <v>1000</v>
      </c>
      <c r="K20" s="246">
        <v>1000</v>
      </c>
      <c r="L20" s="246">
        <v>1000</v>
      </c>
      <c r="M20" s="246"/>
      <c r="N20" s="247"/>
    </row>
    <row r="21" spans="2:14" x14ac:dyDescent="0.25">
      <c r="B21" s="399"/>
      <c r="C21" s="93" t="s">
        <v>54</v>
      </c>
      <c r="D21" s="173"/>
      <c r="E21" s="349"/>
      <c r="F21" s="106" t="s">
        <v>55</v>
      </c>
      <c r="G21" s="245">
        <f t="shared" si="3"/>
        <v>0</v>
      </c>
      <c r="H21" s="246">
        <v>0</v>
      </c>
      <c r="I21" s="246">
        <v>0</v>
      </c>
      <c r="J21" s="246">
        <v>0</v>
      </c>
      <c r="K21" s="246">
        <v>0</v>
      </c>
      <c r="L21" s="246">
        <v>0</v>
      </c>
      <c r="M21" s="246"/>
      <c r="N21" s="247"/>
    </row>
    <row r="22" spans="2:14" x14ac:dyDescent="0.25">
      <c r="B22" s="399"/>
      <c r="C22" s="93" t="s">
        <v>56</v>
      </c>
      <c r="D22" s="173"/>
      <c r="E22" s="349"/>
      <c r="F22" s="106" t="s">
        <v>57</v>
      </c>
      <c r="G22" s="245">
        <f t="shared" si="3"/>
        <v>0</v>
      </c>
      <c r="H22" s="246">
        <v>0</v>
      </c>
      <c r="I22" s="246">
        <v>0</v>
      </c>
      <c r="J22" s="246">
        <v>0</v>
      </c>
      <c r="K22" s="246">
        <v>0</v>
      </c>
      <c r="L22" s="246">
        <v>0</v>
      </c>
      <c r="M22" s="246"/>
      <c r="N22" s="247"/>
    </row>
    <row r="23" spans="2:14" x14ac:dyDescent="0.25">
      <c r="B23" s="399"/>
      <c r="C23" s="93" t="s">
        <v>58</v>
      </c>
      <c r="D23" s="173"/>
      <c r="E23" s="349"/>
      <c r="F23" s="106" t="s">
        <v>59</v>
      </c>
      <c r="G23" s="245">
        <f t="shared" si="3"/>
        <v>0</v>
      </c>
      <c r="H23" s="246">
        <v>0</v>
      </c>
      <c r="I23" s="246">
        <v>0</v>
      </c>
      <c r="J23" s="246">
        <v>0</v>
      </c>
      <c r="K23" s="246">
        <v>0</v>
      </c>
      <c r="L23" s="246">
        <v>0</v>
      </c>
      <c r="M23" s="246"/>
      <c r="N23" s="247"/>
    </row>
    <row r="24" spans="2:14" x14ac:dyDescent="0.25">
      <c r="B24" s="399"/>
      <c r="C24" s="93" t="s">
        <v>60</v>
      </c>
      <c r="D24" s="173"/>
      <c r="E24" s="349"/>
      <c r="F24" s="106" t="s">
        <v>61</v>
      </c>
      <c r="G24" s="245">
        <f t="shared" si="3"/>
        <v>100000</v>
      </c>
      <c r="H24" s="246">
        <v>100000</v>
      </c>
      <c r="I24" s="246">
        <v>0</v>
      </c>
      <c r="J24" s="246">
        <v>0</v>
      </c>
      <c r="K24" s="246">
        <v>0</v>
      </c>
      <c r="L24" s="246">
        <v>0</v>
      </c>
      <c r="M24" s="246"/>
      <c r="N24" s="247"/>
    </row>
    <row r="25" spans="2:14" x14ac:dyDescent="0.25">
      <c r="B25" s="399"/>
      <c r="C25" s="93" t="s">
        <v>62</v>
      </c>
      <c r="D25" s="173"/>
      <c r="E25" s="349"/>
      <c r="F25" s="106" t="s">
        <v>63</v>
      </c>
      <c r="G25" s="245">
        <f t="shared" si="3"/>
        <v>269000</v>
      </c>
      <c r="H25" s="246">
        <v>250000</v>
      </c>
      <c r="I25" s="246">
        <v>5000</v>
      </c>
      <c r="J25" s="246">
        <v>5000</v>
      </c>
      <c r="K25" s="246">
        <v>6000</v>
      </c>
      <c r="L25" s="246">
        <v>3000</v>
      </c>
      <c r="M25" s="246"/>
      <c r="N25" s="247"/>
    </row>
    <row r="26" spans="2:14" x14ac:dyDescent="0.25">
      <c r="B26" s="399"/>
      <c r="C26" s="93" t="s">
        <v>64</v>
      </c>
      <c r="D26" s="173"/>
      <c r="E26" s="349"/>
      <c r="F26" s="106" t="s">
        <v>65</v>
      </c>
      <c r="G26" s="245">
        <f t="shared" si="3"/>
        <v>78000</v>
      </c>
      <c r="H26" s="246">
        <v>65000</v>
      </c>
      <c r="I26" s="246">
        <v>5000</v>
      </c>
      <c r="J26" s="246">
        <v>2000</v>
      </c>
      <c r="K26" s="246">
        <v>4000</v>
      </c>
      <c r="L26" s="246">
        <v>2000</v>
      </c>
      <c r="M26" s="246"/>
      <c r="N26" s="247"/>
    </row>
    <row r="27" spans="2:14" x14ac:dyDescent="0.25">
      <c r="B27" s="399"/>
      <c r="C27" s="93" t="s">
        <v>66</v>
      </c>
      <c r="D27" s="173"/>
      <c r="E27" s="349"/>
      <c r="F27" s="106" t="s">
        <v>67</v>
      </c>
      <c r="G27" s="245">
        <f t="shared" si="3"/>
        <v>33000</v>
      </c>
      <c r="H27" s="246">
        <v>23000</v>
      </c>
      <c r="I27" s="246">
        <v>7000</v>
      </c>
      <c r="J27" s="246">
        <v>1000</v>
      </c>
      <c r="K27" s="246">
        <v>1000</v>
      </c>
      <c r="L27" s="246">
        <v>1000</v>
      </c>
      <c r="M27" s="246"/>
      <c r="N27" s="247"/>
    </row>
    <row r="28" spans="2:14" x14ac:dyDescent="0.25">
      <c r="B28" s="399"/>
      <c r="C28" s="93" t="s">
        <v>68</v>
      </c>
      <c r="D28" s="173"/>
      <c r="E28" s="349"/>
      <c r="F28" s="106" t="s">
        <v>69</v>
      </c>
      <c r="G28" s="245">
        <f t="shared" si="3"/>
        <v>0</v>
      </c>
      <c r="H28" s="246">
        <v>0</v>
      </c>
      <c r="I28" s="246">
        <v>0</v>
      </c>
      <c r="J28" s="246">
        <v>0</v>
      </c>
      <c r="K28" s="246">
        <v>0</v>
      </c>
      <c r="L28" s="246">
        <v>0</v>
      </c>
      <c r="M28" s="246"/>
      <c r="N28" s="247"/>
    </row>
    <row r="29" spans="2:14" x14ac:dyDescent="0.25">
      <c r="B29" s="399"/>
      <c r="C29" s="93" t="s">
        <v>70</v>
      </c>
      <c r="D29" s="173"/>
      <c r="E29" s="349"/>
      <c r="F29" s="106" t="s">
        <v>71</v>
      </c>
      <c r="G29" s="245">
        <f t="shared" si="3"/>
        <v>20000</v>
      </c>
      <c r="H29" s="246">
        <v>20000</v>
      </c>
      <c r="I29" s="246">
        <v>0</v>
      </c>
      <c r="J29" s="246">
        <v>0</v>
      </c>
      <c r="K29" s="246">
        <v>0</v>
      </c>
      <c r="L29" s="246">
        <v>0</v>
      </c>
      <c r="M29" s="246"/>
      <c r="N29" s="247"/>
    </row>
    <row r="30" spans="2:14" x14ac:dyDescent="0.25">
      <c r="B30" s="399"/>
      <c r="C30" s="93" t="s">
        <v>72</v>
      </c>
      <c r="D30" s="173"/>
      <c r="E30" s="349"/>
      <c r="F30" s="106" t="s">
        <v>73</v>
      </c>
      <c r="G30" s="245">
        <f t="shared" si="3"/>
        <v>0</v>
      </c>
      <c r="H30" s="246">
        <v>0</v>
      </c>
      <c r="I30" s="246">
        <v>0</v>
      </c>
      <c r="J30" s="246">
        <v>0</v>
      </c>
      <c r="K30" s="246">
        <v>0</v>
      </c>
      <c r="L30" s="246">
        <v>0</v>
      </c>
      <c r="M30" s="246"/>
      <c r="N30" s="247"/>
    </row>
    <row r="31" spans="2:14" x14ac:dyDescent="0.25">
      <c r="B31" s="399"/>
      <c r="C31" s="93" t="s">
        <v>74</v>
      </c>
      <c r="D31" s="173"/>
      <c r="E31" s="349"/>
      <c r="F31" s="106" t="s">
        <v>75</v>
      </c>
      <c r="G31" s="245">
        <f t="shared" si="3"/>
        <v>0</v>
      </c>
      <c r="H31" s="246">
        <v>0</v>
      </c>
      <c r="I31" s="246">
        <v>0</v>
      </c>
      <c r="J31" s="246">
        <v>0</v>
      </c>
      <c r="K31" s="246">
        <v>0</v>
      </c>
      <c r="L31" s="246">
        <v>0</v>
      </c>
      <c r="M31" s="246"/>
      <c r="N31" s="247"/>
    </row>
    <row r="32" spans="2:14" ht="16.5" customHeight="1" x14ac:dyDescent="0.25">
      <c r="B32" s="389"/>
      <c r="C32" s="94" t="s">
        <v>76</v>
      </c>
      <c r="D32" s="174"/>
      <c r="E32" s="350"/>
      <c r="F32" s="106"/>
      <c r="G32" s="245">
        <f t="shared" si="3"/>
        <v>130000</v>
      </c>
      <c r="H32" s="250">
        <v>108000</v>
      </c>
      <c r="I32" s="246">
        <v>10000</v>
      </c>
      <c r="J32" s="246">
        <v>5000</v>
      </c>
      <c r="K32" s="246">
        <v>5000</v>
      </c>
      <c r="L32" s="246">
        <v>2000</v>
      </c>
      <c r="M32" s="246"/>
      <c r="N32" s="247"/>
    </row>
    <row r="33" spans="2:14" x14ac:dyDescent="0.25">
      <c r="B33" s="356" t="s">
        <v>77</v>
      </c>
      <c r="C33" s="429"/>
      <c r="D33" s="175"/>
      <c r="E33" s="121" t="s">
        <v>78</v>
      </c>
      <c r="F33" s="106"/>
      <c r="G33" s="242">
        <f>SUM(G34:G38)</f>
        <v>1757000</v>
      </c>
      <c r="H33" s="243">
        <f t="shared" ref="H33:N33" si="4">SUM(H34:H38)</f>
        <v>1397000</v>
      </c>
      <c r="I33" s="243">
        <f t="shared" si="4"/>
        <v>88000</v>
      </c>
      <c r="J33" s="243">
        <f t="shared" si="4"/>
        <v>57000</v>
      </c>
      <c r="K33" s="243">
        <f t="shared" si="4"/>
        <v>160000</v>
      </c>
      <c r="L33" s="243">
        <f t="shared" si="4"/>
        <v>55000</v>
      </c>
      <c r="M33" s="243">
        <f t="shared" si="4"/>
        <v>0</v>
      </c>
      <c r="N33" s="244">
        <f t="shared" si="4"/>
        <v>0</v>
      </c>
    </row>
    <row r="34" spans="2:14" x14ac:dyDescent="0.25">
      <c r="B34" s="388" t="s">
        <v>34</v>
      </c>
      <c r="C34" s="93" t="s">
        <v>79</v>
      </c>
      <c r="D34" s="173"/>
      <c r="E34" s="348" t="s">
        <v>78</v>
      </c>
      <c r="F34" s="106" t="s">
        <v>37</v>
      </c>
      <c r="G34" s="245">
        <f t="shared" ref="G34:G40" si="5">SUM(H34:N34)</f>
        <v>195000</v>
      </c>
      <c r="H34" s="246">
        <v>142000</v>
      </c>
      <c r="I34" s="246">
        <v>8000</v>
      </c>
      <c r="J34" s="246">
        <v>7000</v>
      </c>
      <c r="K34" s="246">
        <v>30000</v>
      </c>
      <c r="L34" s="246">
        <v>8000</v>
      </c>
      <c r="M34" s="246"/>
      <c r="N34" s="247"/>
    </row>
    <row r="35" spans="2:14" x14ac:dyDescent="0.25">
      <c r="B35" s="399"/>
      <c r="C35" s="93" t="s">
        <v>80</v>
      </c>
      <c r="D35" s="173"/>
      <c r="E35" s="349"/>
      <c r="F35" s="106" t="s">
        <v>43</v>
      </c>
      <c r="G35" s="245">
        <f t="shared" si="5"/>
        <v>800000</v>
      </c>
      <c r="H35" s="246">
        <v>800000</v>
      </c>
      <c r="I35" s="246">
        <v>0</v>
      </c>
      <c r="J35" s="246">
        <v>0</v>
      </c>
      <c r="K35" s="246">
        <v>0</v>
      </c>
      <c r="L35" s="246">
        <v>0</v>
      </c>
      <c r="M35" s="246"/>
      <c r="N35" s="247"/>
    </row>
    <row r="36" spans="2:14" x14ac:dyDescent="0.25">
      <c r="B36" s="399"/>
      <c r="C36" s="93" t="s">
        <v>81</v>
      </c>
      <c r="D36" s="173"/>
      <c r="E36" s="349"/>
      <c r="F36" s="106" t="s">
        <v>47</v>
      </c>
      <c r="G36" s="245">
        <f t="shared" si="5"/>
        <v>340000</v>
      </c>
      <c r="H36" s="246">
        <v>225000</v>
      </c>
      <c r="I36" s="246">
        <v>0</v>
      </c>
      <c r="J36" s="246">
        <v>0</v>
      </c>
      <c r="K36" s="246">
        <v>80000</v>
      </c>
      <c r="L36" s="246">
        <v>35000</v>
      </c>
      <c r="M36" s="246"/>
      <c r="N36" s="247"/>
    </row>
    <row r="37" spans="2:14" x14ac:dyDescent="0.25">
      <c r="B37" s="399"/>
      <c r="C37" s="93" t="s">
        <v>82</v>
      </c>
      <c r="D37" s="173"/>
      <c r="E37" s="349"/>
      <c r="F37" s="106" t="s">
        <v>49</v>
      </c>
      <c r="G37" s="245">
        <f t="shared" si="5"/>
        <v>422000</v>
      </c>
      <c r="H37" s="246">
        <v>230000</v>
      </c>
      <c r="I37" s="246">
        <v>80000</v>
      </c>
      <c r="J37" s="246">
        <v>50000</v>
      </c>
      <c r="K37" s="246">
        <v>50000</v>
      </c>
      <c r="L37" s="246">
        <v>12000</v>
      </c>
      <c r="M37" s="246"/>
      <c r="N37" s="247"/>
    </row>
    <row r="38" spans="2:14" ht="18" customHeight="1" x14ac:dyDescent="0.25">
      <c r="B38" s="389"/>
      <c r="C38" s="94" t="s">
        <v>76</v>
      </c>
      <c r="D38" s="174"/>
      <c r="E38" s="350"/>
      <c r="F38" s="106"/>
      <c r="G38" s="245">
        <f t="shared" si="5"/>
        <v>0</v>
      </c>
      <c r="H38" s="246">
        <v>0</v>
      </c>
      <c r="I38" s="246">
        <v>0</v>
      </c>
      <c r="J38" s="246">
        <v>0</v>
      </c>
      <c r="K38" s="246">
        <v>0</v>
      </c>
      <c r="L38" s="246">
        <v>0</v>
      </c>
      <c r="M38" s="246"/>
      <c r="N38" s="247"/>
    </row>
    <row r="39" spans="2:14" x14ac:dyDescent="0.25">
      <c r="B39" s="356" t="s">
        <v>83</v>
      </c>
      <c r="C39" s="357"/>
      <c r="D39" s="175"/>
      <c r="E39" s="121" t="s">
        <v>84</v>
      </c>
      <c r="F39" s="106"/>
      <c r="G39" s="242">
        <f t="shared" si="5"/>
        <v>0</v>
      </c>
      <c r="H39" s="248">
        <v>0</v>
      </c>
      <c r="I39" s="248">
        <v>0</v>
      </c>
      <c r="J39" s="248">
        <v>0</v>
      </c>
      <c r="K39" s="248">
        <v>0</v>
      </c>
      <c r="L39" s="248">
        <v>0</v>
      </c>
      <c r="M39" s="246"/>
      <c r="N39" s="247"/>
    </row>
    <row r="40" spans="2:14" x14ac:dyDescent="0.25">
      <c r="B40" s="356" t="s">
        <v>85</v>
      </c>
      <c r="C40" s="357"/>
      <c r="D40" s="175"/>
      <c r="E40" s="121" t="s">
        <v>86</v>
      </c>
      <c r="F40" s="106"/>
      <c r="G40" s="242">
        <f t="shared" si="5"/>
        <v>100000</v>
      </c>
      <c r="H40" s="248">
        <v>40000</v>
      </c>
      <c r="I40" s="248">
        <v>46000</v>
      </c>
      <c r="J40" s="248">
        <v>2000</v>
      </c>
      <c r="K40" s="248">
        <v>6000</v>
      </c>
      <c r="L40" s="248">
        <v>6000</v>
      </c>
      <c r="M40" s="246"/>
      <c r="N40" s="247"/>
    </row>
    <row r="41" spans="2:14" x14ac:dyDescent="0.25">
      <c r="B41" s="356" t="s">
        <v>87</v>
      </c>
      <c r="C41" s="357"/>
      <c r="D41" s="175"/>
      <c r="E41" s="121" t="s">
        <v>88</v>
      </c>
      <c r="F41" s="106"/>
      <c r="G41" s="242">
        <f>SUM(G42:G44)</f>
        <v>0</v>
      </c>
      <c r="H41" s="243">
        <f t="shared" ref="H41:N41" si="6">SUM(H42:H44)</f>
        <v>0</v>
      </c>
      <c r="I41" s="243">
        <f t="shared" si="6"/>
        <v>0</v>
      </c>
      <c r="J41" s="243">
        <f t="shared" si="6"/>
        <v>0</v>
      </c>
      <c r="K41" s="243">
        <f t="shared" si="6"/>
        <v>0</v>
      </c>
      <c r="L41" s="243">
        <f t="shared" si="6"/>
        <v>0</v>
      </c>
      <c r="M41" s="243">
        <f t="shared" si="6"/>
        <v>0</v>
      </c>
      <c r="N41" s="244">
        <f t="shared" si="6"/>
        <v>0</v>
      </c>
    </row>
    <row r="42" spans="2:14" x14ac:dyDescent="0.25">
      <c r="B42" s="426" t="s">
        <v>34</v>
      </c>
      <c r="C42" s="16" t="s">
        <v>89</v>
      </c>
      <c r="D42" s="173"/>
      <c r="E42" s="348" t="s">
        <v>88</v>
      </c>
      <c r="F42" s="106" t="s">
        <v>37</v>
      </c>
      <c r="G42" s="245">
        <f>SUM(H42:N42)</f>
        <v>0</v>
      </c>
      <c r="H42" s="246"/>
      <c r="I42" s="246"/>
      <c r="J42" s="246"/>
      <c r="K42" s="246"/>
      <c r="L42" s="246"/>
      <c r="M42" s="246"/>
      <c r="N42" s="247"/>
    </row>
    <row r="43" spans="2:14" x14ac:dyDescent="0.25">
      <c r="B43" s="427"/>
      <c r="C43" s="16" t="s">
        <v>90</v>
      </c>
      <c r="D43" s="173"/>
      <c r="E43" s="349"/>
      <c r="F43" s="106" t="s">
        <v>43</v>
      </c>
      <c r="G43" s="245">
        <f>SUM(H43:N43)</f>
        <v>0</v>
      </c>
      <c r="H43" s="246"/>
      <c r="I43" s="246"/>
      <c r="J43" s="246"/>
      <c r="K43" s="246"/>
      <c r="L43" s="246"/>
      <c r="M43" s="246"/>
      <c r="N43" s="247"/>
    </row>
    <row r="44" spans="2:14" ht="19.5" customHeight="1" x14ac:dyDescent="0.25">
      <c r="B44" s="428"/>
      <c r="C44" s="77" t="s">
        <v>76</v>
      </c>
      <c r="D44" s="174"/>
      <c r="E44" s="350"/>
      <c r="F44" s="106"/>
      <c r="G44" s="245">
        <f>SUM(H44:N44)</f>
        <v>0</v>
      </c>
      <c r="H44" s="246"/>
      <c r="I44" s="246"/>
      <c r="J44" s="246"/>
      <c r="K44" s="246"/>
      <c r="L44" s="246"/>
      <c r="M44" s="246"/>
      <c r="N44" s="247"/>
    </row>
    <row r="45" spans="2:14" x14ac:dyDescent="0.25">
      <c r="B45" s="356" t="s">
        <v>91</v>
      </c>
      <c r="C45" s="357"/>
      <c r="D45" s="175"/>
      <c r="E45" s="121" t="s">
        <v>92</v>
      </c>
      <c r="F45" s="106"/>
      <c r="G45" s="242">
        <f>SUM(H45:N45)</f>
        <v>0</v>
      </c>
      <c r="H45" s="246"/>
      <c r="I45" s="246"/>
      <c r="J45" s="246"/>
      <c r="K45" s="246"/>
      <c r="L45" s="246"/>
      <c r="M45" s="246"/>
      <c r="N45" s="247"/>
    </row>
    <row r="46" spans="2:14" x14ac:dyDescent="0.25">
      <c r="B46" s="356" t="s">
        <v>93</v>
      </c>
      <c r="C46" s="357"/>
      <c r="D46" s="175"/>
      <c r="E46" s="121" t="s">
        <v>94</v>
      </c>
      <c r="F46" s="106"/>
      <c r="G46" s="242">
        <f>SUM(G47:G51)</f>
        <v>0</v>
      </c>
      <c r="H46" s="243">
        <f t="shared" ref="H46:N46" si="7">SUM(H47:H51)</f>
        <v>0</v>
      </c>
      <c r="I46" s="243">
        <f t="shared" si="7"/>
        <v>0</v>
      </c>
      <c r="J46" s="243">
        <f t="shared" si="7"/>
        <v>0</v>
      </c>
      <c r="K46" s="243">
        <f t="shared" si="7"/>
        <v>0</v>
      </c>
      <c r="L46" s="243">
        <f t="shared" si="7"/>
        <v>0</v>
      </c>
      <c r="M46" s="243">
        <f t="shared" si="7"/>
        <v>0</v>
      </c>
      <c r="N46" s="244">
        <f t="shared" si="7"/>
        <v>0</v>
      </c>
    </row>
    <row r="47" spans="2:14" x14ac:dyDescent="0.25">
      <c r="B47" s="353" t="s">
        <v>34</v>
      </c>
      <c r="C47" s="16" t="s">
        <v>95</v>
      </c>
      <c r="D47" s="173"/>
      <c r="E47" s="348" t="s">
        <v>94</v>
      </c>
      <c r="F47" s="106" t="s">
        <v>37</v>
      </c>
      <c r="G47" s="245">
        <f>SUM(H47:N47)</f>
        <v>0</v>
      </c>
      <c r="H47" s="246"/>
      <c r="I47" s="246"/>
      <c r="J47" s="246"/>
      <c r="K47" s="246"/>
      <c r="L47" s="246"/>
      <c r="M47" s="246"/>
      <c r="N47" s="247"/>
    </row>
    <row r="48" spans="2:14" x14ac:dyDescent="0.25">
      <c r="B48" s="354"/>
      <c r="C48" s="16" t="s">
        <v>96</v>
      </c>
      <c r="D48" s="173"/>
      <c r="E48" s="349"/>
      <c r="F48" s="106" t="s">
        <v>43</v>
      </c>
      <c r="G48" s="245">
        <f>SUM(H48:N48)</f>
        <v>0</v>
      </c>
      <c r="H48" s="246"/>
      <c r="I48" s="246"/>
      <c r="J48" s="246"/>
      <c r="K48" s="246"/>
      <c r="L48" s="246"/>
      <c r="M48" s="246"/>
      <c r="N48" s="247"/>
    </row>
    <row r="49" spans="2:14" x14ac:dyDescent="0.25">
      <c r="B49" s="354"/>
      <c r="C49" s="16" t="s">
        <v>97</v>
      </c>
      <c r="D49" s="173"/>
      <c r="E49" s="349"/>
      <c r="F49" s="106" t="s">
        <v>47</v>
      </c>
      <c r="G49" s="245">
        <f>SUM(H49:N49)</f>
        <v>0</v>
      </c>
      <c r="H49" s="246"/>
      <c r="I49" s="246"/>
      <c r="J49" s="246"/>
      <c r="K49" s="246"/>
      <c r="L49" s="246"/>
      <c r="M49" s="246"/>
      <c r="N49" s="247"/>
    </row>
    <row r="50" spans="2:14" x14ac:dyDescent="0.25">
      <c r="B50" s="354"/>
      <c r="C50" s="16" t="s">
        <v>98</v>
      </c>
      <c r="D50" s="173"/>
      <c r="E50" s="349"/>
      <c r="F50" s="106" t="s">
        <v>49</v>
      </c>
      <c r="G50" s="245">
        <f>SUM(H50:N50)</f>
        <v>0</v>
      </c>
      <c r="H50" s="246"/>
      <c r="I50" s="246"/>
      <c r="J50" s="246"/>
      <c r="K50" s="246"/>
      <c r="L50" s="246"/>
      <c r="M50" s="246"/>
      <c r="N50" s="247"/>
    </row>
    <row r="51" spans="2:14" x14ac:dyDescent="0.25">
      <c r="B51" s="355"/>
      <c r="C51" s="16" t="s">
        <v>76</v>
      </c>
      <c r="D51" s="173"/>
      <c r="E51" s="350"/>
      <c r="F51" s="106"/>
      <c r="G51" s="245">
        <f>SUM(H51:N51)</f>
        <v>0</v>
      </c>
      <c r="H51" s="246"/>
      <c r="I51" s="246"/>
      <c r="J51" s="246"/>
      <c r="K51" s="246"/>
      <c r="L51" s="246"/>
      <c r="M51" s="246"/>
      <c r="N51" s="247"/>
    </row>
    <row r="52" spans="2:14" x14ac:dyDescent="0.25">
      <c r="B52" s="356" t="s">
        <v>99</v>
      </c>
      <c r="C52" s="357"/>
      <c r="D52" s="175"/>
      <c r="E52" s="121" t="s">
        <v>100</v>
      </c>
      <c r="F52" s="106"/>
      <c r="G52" s="242">
        <f>SUM(G53:G59)</f>
        <v>222000</v>
      </c>
      <c r="H52" s="243">
        <f t="shared" ref="H52:N52" si="8">SUM(H53:H59)</f>
        <v>201000</v>
      </c>
      <c r="I52" s="243">
        <f t="shared" si="8"/>
        <v>10000</v>
      </c>
      <c r="J52" s="243">
        <f t="shared" si="8"/>
        <v>1000</v>
      </c>
      <c r="K52" s="243">
        <f t="shared" si="8"/>
        <v>5000</v>
      </c>
      <c r="L52" s="243">
        <f t="shared" si="8"/>
        <v>5000</v>
      </c>
      <c r="M52" s="243">
        <f t="shared" si="8"/>
        <v>0</v>
      </c>
      <c r="N52" s="244">
        <f t="shared" si="8"/>
        <v>0</v>
      </c>
    </row>
    <row r="53" spans="2:14" x14ac:dyDescent="0.25">
      <c r="B53" s="388" t="s">
        <v>34</v>
      </c>
      <c r="C53" s="16" t="s">
        <v>101</v>
      </c>
      <c r="D53" s="173"/>
      <c r="E53" s="348" t="s">
        <v>100</v>
      </c>
      <c r="F53" s="106" t="s">
        <v>51</v>
      </c>
      <c r="G53" s="245">
        <f t="shared" ref="G53:G59" si="9">SUM(H53:N53)</f>
        <v>82000</v>
      </c>
      <c r="H53" s="250">
        <v>61000</v>
      </c>
      <c r="I53" s="250">
        <v>10000</v>
      </c>
      <c r="J53" s="250">
        <v>1000</v>
      </c>
      <c r="K53" s="250">
        <v>5000</v>
      </c>
      <c r="L53" s="250">
        <v>5000</v>
      </c>
      <c r="M53" s="246"/>
      <c r="N53" s="247"/>
    </row>
    <row r="54" spans="2:14" x14ac:dyDescent="0.25">
      <c r="B54" s="399"/>
      <c r="C54" s="16" t="s">
        <v>102</v>
      </c>
      <c r="D54" s="173"/>
      <c r="E54" s="349"/>
      <c r="F54" s="106" t="s">
        <v>37</v>
      </c>
      <c r="G54" s="245">
        <f t="shared" si="9"/>
        <v>0</v>
      </c>
      <c r="H54" s="250">
        <v>0</v>
      </c>
      <c r="I54" s="250"/>
      <c r="J54" s="250">
        <v>0</v>
      </c>
      <c r="K54" s="250">
        <v>0</v>
      </c>
      <c r="L54" s="250">
        <v>0</v>
      </c>
      <c r="M54" s="246"/>
      <c r="N54" s="247"/>
    </row>
    <row r="55" spans="2:14" x14ac:dyDescent="0.25">
      <c r="B55" s="399"/>
      <c r="C55" s="16" t="s">
        <v>103</v>
      </c>
      <c r="D55" s="173"/>
      <c r="E55" s="349"/>
      <c r="F55" s="106" t="s">
        <v>43</v>
      </c>
      <c r="G55" s="245">
        <f t="shared" si="9"/>
        <v>0</v>
      </c>
      <c r="H55" s="250">
        <v>0</v>
      </c>
      <c r="I55" s="250">
        <v>0</v>
      </c>
      <c r="J55" s="250">
        <v>0</v>
      </c>
      <c r="K55" s="250">
        <v>0</v>
      </c>
      <c r="L55" s="250">
        <v>0</v>
      </c>
      <c r="M55" s="246"/>
      <c r="N55" s="247"/>
    </row>
    <row r="56" spans="2:14" x14ac:dyDescent="0.25">
      <c r="B56" s="399"/>
      <c r="C56" s="16" t="s">
        <v>104</v>
      </c>
      <c r="D56" s="173"/>
      <c r="E56" s="349"/>
      <c r="F56" s="106" t="s">
        <v>47</v>
      </c>
      <c r="G56" s="245">
        <f t="shared" si="9"/>
        <v>30000</v>
      </c>
      <c r="H56" s="250">
        <v>30000</v>
      </c>
      <c r="I56" s="250">
        <v>0</v>
      </c>
      <c r="J56" s="250">
        <v>0</v>
      </c>
      <c r="K56" s="250">
        <v>0</v>
      </c>
      <c r="L56" s="250">
        <v>0</v>
      </c>
      <c r="M56" s="246"/>
      <c r="N56" s="247"/>
    </row>
    <row r="57" spans="2:14" x14ac:dyDescent="0.25">
      <c r="B57" s="399"/>
      <c r="C57" s="16" t="s">
        <v>105</v>
      </c>
      <c r="D57" s="173"/>
      <c r="E57" s="349"/>
      <c r="F57" s="106" t="s">
        <v>49</v>
      </c>
      <c r="G57" s="245">
        <f t="shared" si="9"/>
        <v>60000</v>
      </c>
      <c r="H57" s="250">
        <v>60000</v>
      </c>
      <c r="I57" s="250">
        <v>0</v>
      </c>
      <c r="J57" s="250">
        <v>0</v>
      </c>
      <c r="K57" s="250">
        <v>0</v>
      </c>
      <c r="L57" s="250">
        <v>0</v>
      </c>
      <c r="M57" s="246"/>
      <c r="N57" s="247"/>
    </row>
    <row r="58" spans="2:14" x14ac:dyDescent="0.25">
      <c r="B58" s="399"/>
      <c r="C58" s="16" t="s">
        <v>106</v>
      </c>
      <c r="D58" s="173"/>
      <c r="E58" s="349"/>
      <c r="F58" s="106" t="s">
        <v>53</v>
      </c>
      <c r="G58" s="245">
        <f t="shared" si="9"/>
        <v>50000</v>
      </c>
      <c r="H58" s="250">
        <v>50000</v>
      </c>
      <c r="I58" s="250">
        <v>0</v>
      </c>
      <c r="J58" s="250">
        <v>0</v>
      </c>
      <c r="K58" s="250">
        <v>0</v>
      </c>
      <c r="L58" s="250">
        <v>0</v>
      </c>
      <c r="M58" s="246"/>
      <c r="N58" s="247"/>
    </row>
    <row r="59" spans="2:14" x14ac:dyDescent="0.25">
      <c r="B59" s="389"/>
      <c r="C59" s="77" t="s">
        <v>76</v>
      </c>
      <c r="D59" s="174"/>
      <c r="E59" s="350"/>
      <c r="F59" s="106"/>
      <c r="G59" s="245">
        <f t="shared" si="9"/>
        <v>0</v>
      </c>
      <c r="H59" s="250">
        <v>0</v>
      </c>
      <c r="I59" s="250">
        <v>0</v>
      </c>
      <c r="J59" s="250">
        <v>0</v>
      </c>
      <c r="K59" s="250">
        <v>0</v>
      </c>
      <c r="L59" s="250">
        <v>0</v>
      </c>
      <c r="M59" s="246"/>
      <c r="N59" s="247"/>
    </row>
    <row r="60" spans="2:14" x14ac:dyDescent="0.25">
      <c r="B60" s="356" t="s">
        <v>107</v>
      </c>
      <c r="C60" s="357"/>
      <c r="D60" s="175"/>
      <c r="E60" s="121" t="s">
        <v>108</v>
      </c>
      <c r="F60" s="106"/>
      <c r="G60" s="242">
        <f>SUM(G61:G63)</f>
        <v>57000</v>
      </c>
      <c r="H60" s="243">
        <f t="shared" ref="H60:N60" si="10">SUM(H61:H63)</f>
        <v>55000</v>
      </c>
      <c r="I60" s="243">
        <f t="shared" si="10"/>
        <v>1000</v>
      </c>
      <c r="J60" s="243">
        <f t="shared" si="10"/>
        <v>0</v>
      </c>
      <c r="K60" s="243">
        <f t="shared" si="10"/>
        <v>1000</v>
      </c>
      <c r="L60" s="243">
        <f t="shared" si="10"/>
        <v>0</v>
      </c>
      <c r="M60" s="243">
        <f t="shared" si="10"/>
        <v>0</v>
      </c>
      <c r="N60" s="244">
        <f t="shared" si="10"/>
        <v>0</v>
      </c>
    </row>
    <row r="61" spans="2:14" x14ac:dyDescent="0.25">
      <c r="B61" s="353" t="s">
        <v>34</v>
      </c>
      <c r="C61" s="16" t="s">
        <v>109</v>
      </c>
      <c r="D61" s="173"/>
      <c r="E61" s="348" t="s">
        <v>108</v>
      </c>
      <c r="F61" s="106" t="s">
        <v>37</v>
      </c>
      <c r="G61" s="245">
        <f>SUM(H61:N61)</f>
        <v>52000</v>
      </c>
      <c r="H61" s="250">
        <v>50000</v>
      </c>
      <c r="I61" s="250">
        <v>1000</v>
      </c>
      <c r="J61" s="250">
        <v>0</v>
      </c>
      <c r="K61" s="250">
        <v>1000</v>
      </c>
      <c r="L61" s="250">
        <v>0</v>
      </c>
      <c r="M61" s="246"/>
      <c r="N61" s="247"/>
    </row>
    <row r="62" spans="2:14" x14ac:dyDescent="0.25">
      <c r="B62" s="354"/>
      <c r="C62" s="16" t="s">
        <v>110</v>
      </c>
      <c r="D62" s="173"/>
      <c r="E62" s="349"/>
      <c r="F62" s="106" t="s">
        <v>43</v>
      </c>
      <c r="G62" s="245">
        <f>SUM(H62:N62)</f>
        <v>5000</v>
      </c>
      <c r="H62" s="246">
        <v>5000</v>
      </c>
      <c r="I62" s="246">
        <v>0</v>
      </c>
      <c r="J62" s="246">
        <v>0</v>
      </c>
      <c r="K62" s="246">
        <v>0</v>
      </c>
      <c r="L62" s="246">
        <v>0</v>
      </c>
      <c r="M62" s="246"/>
      <c r="N62" s="247"/>
    </row>
    <row r="63" spans="2:14" x14ac:dyDescent="0.25">
      <c r="B63" s="355"/>
      <c r="C63" s="77" t="s">
        <v>76</v>
      </c>
      <c r="D63" s="174"/>
      <c r="E63" s="350"/>
      <c r="F63" s="106"/>
      <c r="G63" s="245">
        <f>SUM(H63:N63)</f>
        <v>0</v>
      </c>
      <c r="H63" s="246">
        <v>0</v>
      </c>
      <c r="I63" s="246">
        <v>0</v>
      </c>
      <c r="J63" s="246">
        <v>0</v>
      </c>
      <c r="K63" s="246">
        <v>0</v>
      </c>
      <c r="L63" s="246">
        <v>0</v>
      </c>
      <c r="M63" s="246"/>
      <c r="N63" s="247"/>
    </row>
    <row r="64" spans="2:14" x14ac:dyDescent="0.25">
      <c r="B64" s="356" t="s">
        <v>111</v>
      </c>
      <c r="C64" s="357"/>
      <c r="D64" s="175"/>
      <c r="E64" s="121" t="s">
        <v>112</v>
      </c>
      <c r="F64" s="106"/>
      <c r="G64" s="242">
        <f>SUM(H64:N64)</f>
        <v>30000</v>
      </c>
      <c r="H64" s="248">
        <v>22000</v>
      </c>
      <c r="I64" s="248">
        <v>5000</v>
      </c>
      <c r="J64" s="248">
        <v>1000</v>
      </c>
      <c r="K64" s="248">
        <v>1000</v>
      </c>
      <c r="L64" s="248">
        <v>1000</v>
      </c>
      <c r="M64" s="246"/>
      <c r="N64" s="247"/>
    </row>
    <row r="65" spans="2:14" x14ac:dyDescent="0.25">
      <c r="B65" s="356" t="s">
        <v>113</v>
      </c>
      <c r="C65" s="357"/>
      <c r="D65" s="175"/>
      <c r="E65" s="121" t="s">
        <v>114</v>
      </c>
      <c r="F65" s="106"/>
      <c r="G65" s="242">
        <f>SUM(H65:N65)</f>
        <v>0</v>
      </c>
      <c r="H65" s="248">
        <v>0</v>
      </c>
      <c r="I65" s="248">
        <v>0</v>
      </c>
      <c r="J65" s="248">
        <v>0</v>
      </c>
      <c r="K65" s="248">
        <v>0</v>
      </c>
      <c r="L65" s="248">
        <v>0</v>
      </c>
      <c r="M65" s="246"/>
      <c r="N65" s="247"/>
    </row>
    <row r="66" spans="2:14" x14ac:dyDescent="0.25">
      <c r="B66" s="356" t="s">
        <v>115</v>
      </c>
      <c r="C66" s="357"/>
      <c r="D66" s="175"/>
      <c r="E66" s="121" t="s">
        <v>116</v>
      </c>
      <c r="F66" s="106"/>
      <c r="G66" s="242">
        <f>SUM(G67:G97)</f>
        <v>2247000</v>
      </c>
      <c r="H66" s="243">
        <f t="shared" ref="H66:N66" si="11">SUM(H67:H97)</f>
        <v>1587000</v>
      </c>
      <c r="I66" s="243">
        <f t="shared" si="11"/>
        <v>570000</v>
      </c>
      <c r="J66" s="243">
        <f t="shared" si="11"/>
        <v>16000</v>
      </c>
      <c r="K66" s="243">
        <f t="shared" si="11"/>
        <v>49000</v>
      </c>
      <c r="L66" s="243">
        <f t="shared" si="11"/>
        <v>25000</v>
      </c>
      <c r="M66" s="243">
        <f t="shared" si="11"/>
        <v>0</v>
      </c>
      <c r="N66" s="244">
        <f t="shared" si="11"/>
        <v>0</v>
      </c>
    </row>
    <row r="67" spans="2:14" x14ac:dyDescent="0.25">
      <c r="B67" s="388" t="s">
        <v>34</v>
      </c>
      <c r="C67" s="16" t="s">
        <v>117</v>
      </c>
      <c r="D67" s="173"/>
      <c r="E67" s="348" t="s">
        <v>116</v>
      </c>
      <c r="F67" s="106" t="s">
        <v>37</v>
      </c>
      <c r="G67" s="245">
        <f t="shared" ref="G67:G97" si="12">SUM(H67:N67)</f>
        <v>10000</v>
      </c>
      <c r="H67" s="250">
        <v>8000</v>
      </c>
      <c r="I67" s="250">
        <v>1000</v>
      </c>
      <c r="J67" s="250">
        <v>0</v>
      </c>
      <c r="K67" s="250">
        <v>1000</v>
      </c>
      <c r="L67" s="250">
        <v>0</v>
      </c>
      <c r="M67" s="246"/>
      <c r="N67" s="247"/>
    </row>
    <row r="68" spans="2:14" x14ac:dyDescent="0.25">
      <c r="B68" s="399"/>
      <c r="C68" s="16" t="s">
        <v>118</v>
      </c>
      <c r="D68" s="173"/>
      <c r="E68" s="349"/>
      <c r="F68" s="106" t="s">
        <v>43</v>
      </c>
      <c r="G68" s="245">
        <f t="shared" si="12"/>
        <v>93000</v>
      </c>
      <c r="H68" s="246">
        <v>93000</v>
      </c>
      <c r="I68" s="246">
        <v>0</v>
      </c>
      <c r="J68" s="246">
        <v>0</v>
      </c>
      <c r="K68" s="246">
        <v>0</v>
      </c>
      <c r="L68" s="246">
        <v>0</v>
      </c>
      <c r="M68" s="246"/>
      <c r="N68" s="247"/>
    </row>
    <row r="69" spans="2:14" x14ac:dyDescent="0.25">
      <c r="B69" s="399"/>
      <c r="C69" s="16" t="s">
        <v>119</v>
      </c>
      <c r="D69" s="173"/>
      <c r="E69" s="349"/>
      <c r="F69" s="106" t="s">
        <v>47</v>
      </c>
      <c r="G69" s="245">
        <f t="shared" si="12"/>
        <v>6000</v>
      </c>
      <c r="H69" s="250">
        <v>6000</v>
      </c>
      <c r="I69" s="246">
        <v>0</v>
      </c>
      <c r="J69" s="246">
        <v>0</v>
      </c>
      <c r="K69" s="246">
        <v>0</v>
      </c>
      <c r="L69" s="246"/>
      <c r="M69" s="246"/>
      <c r="N69" s="247"/>
    </row>
    <row r="70" spans="2:14" ht="25.5" x14ac:dyDescent="0.25">
      <c r="B70" s="399"/>
      <c r="C70" s="16" t="s">
        <v>120</v>
      </c>
      <c r="D70" s="173"/>
      <c r="E70" s="349"/>
      <c r="F70" s="106" t="s">
        <v>49</v>
      </c>
      <c r="G70" s="245">
        <f t="shared" si="12"/>
        <v>0</v>
      </c>
      <c r="H70" s="246">
        <v>0</v>
      </c>
      <c r="I70" s="246">
        <v>0</v>
      </c>
      <c r="J70" s="246">
        <v>0</v>
      </c>
      <c r="K70" s="246">
        <v>0</v>
      </c>
      <c r="L70" s="246">
        <v>0</v>
      </c>
      <c r="M70" s="246"/>
      <c r="N70" s="247"/>
    </row>
    <row r="71" spans="2:14" ht="25.5" x14ac:dyDescent="0.25">
      <c r="B71" s="399"/>
      <c r="C71" s="16" t="s">
        <v>121</v>
      </c>
      <c r="D71" s="173"/>
      <c r="E71" s="349"/>
      <c r="F71" s="106" t="s">
        <v>57</v>
      </c>
      <c r="G71" s="245">
        <f t="shared" si="12"/>
        <v>1060000</v>
      </c>
      <c r="H71" s="246">
        <v>560000</v>
      </c>
      <c r="I71" s="246">
        <v>500000</v>
      </c>
      <c r="J71" s="246">
        <v>0</v>
      </c>
      <c r="K71" s="246">
        <v>0</v>
      </c>
      <c r="L71" s="246">
        <v>0</v>
      </c>
      <c r="M71" s="246"/>
      <c r="N71" s="247"/>
    </row>
    <row r="72" spans="2:14" ht="25.5" x14ac:dyDescent="0.25">
      <c r="B72" s="399"/>
      <c r="C72" s="16" t="s">
        <v>122</v>
      </c>
      <c r="D72" s="173"/>
      <c r="E72" s="349"/>
      <c r="F72" s="106" t="s">
        <v>51</v>
      </c>
      <c r="G72" s="245">
        <f t="shared" si="12"/>
        <v>9000</v>
      </c>
      <c r="H72" s="246">
        <v>9000</v>
      </c>
      <c r="I72" s="246">
        <v>0</v>
      </c>
      <c r="J72" s="246">
        <v>0</v>
      </c>
      <c r="K72" s="246">
        <v>0</v>
      </c>
      <c r="L72" s="246">
        <v>0</v>
      </c>
      <c r="M72" s="246"/>
      <c r="N72" s="247"/>
    </row>
    <row r="73" spans="2:14" x14ac:dyDescent="0.25">
      <c r="B73" s="399"/>
      <c r="C73" s="16" t="s">
        <v>123</v>
      </c>
      <c r="D73" s="173"/>
      <c r="E73" s="349"/>
      <c r="F73" s="106" t="s">
        <v>53</v>
      </c>
      <c r="G73" s="245">
        <f t="shared" si="12"/>
        <v>0</v>
      </c>
      <c r="H73" s="246">
        <v>0</v>
      </c>
      <c r="I73" s="246">
        <v>0</v>
      </c>
      <c r="J73" s="246">
        <v>0</v>
      </c>
      <c r="K73" s="246">
        <v>0</v>
      </c>
      <c r="L73" s="246">
        <v>0</v>
      </c>
      <c r="M73" s="246"/>
      <c r="N73" s="247"/>
    </row>
    <row r="74" spans="2:14" x14ac:dyDescent="0.25">
      <c r="B74" s="399"/>
      <c r="C74" s="16" t="s">
        <v>124</v>
      </c>
      <c r="D74" s="173"/>
      <c r="E74" s="349"/>
      <c r="F74" s="106" t="s">
        <v>39</v>
      </c>
      <c r="G74" s="245">
        <f t="shared" si="12"/>
        <v>0</v>
      </c>
      <c r="H74" s="246">
        <v>0</v>
      </c>
      <c r="I74" s="246">
        <v>0</v>
      </c>
      <c r="J74" s="246">
        <v>0</v>
      </c>
      <c r="K74" s="246">
        <v>0</v>
      </c>
      <c r="L74" s="246">
        <v>0</v>
      </c>
      <c r="M74" s="246"/>
      <c r="N74" s="247"/>
    </row>
    <row r="75" spans="2:14" x14ac:dyDescent="0.25">
      <c r="B75" s="399"/>
      <c r="C75" s="16" t="s">
        <v>125</v>
      </c>
      <c r="D75" s="173"/>
      <c r="E75" s="349"/>
      <c r="F75" s="106" t="s">
        <v>41</v>
      </c>
      <c r="G75" s="245">
        <f t="shared" si="12"/>
        <v>140000</v>
      </c>
      <c r="H75" s="246">
        <v>140000</v>
      </c>
      <c r="I75" s="246">
        <v>0</v>
      </c>
      <c r="J75" s="246">
        <v>0</v>
      </c>
      <c r="K75" s="246">
        <v>0</v>
      </c>
      <c r="L75" s="246">
        <v>0</v>
      </c>
      <c r="M75" s="246"/>
      <c r="N75" s="247"/>
    </row>
    <row r="76" spans="2:14" x14ac:dyDescent="0.25">
      <c r="B76" s="399"/>
      <c r="C76" s="16" t="s">
        <v>126</v>
      </c>
      <c r="D76" s="173"/>
      <c r="E76" s="349"/>
      <c r="F76" s="106" t="s">
        <v>127</v>
      </c>
      <c r="G76" s="245">
        <f t="shared" si="12"/>
        <v>20000</v>
      </c>
      <c r="H76" s="246">
        <v>20000</v>
      </c>
      <c r="I76" s="246">
        <v>0</v>
      </c>
      <c r="J76" s="246">
        <v>0</v>
      </c>
      <c r="K76" s="246">
        <v>0</v>
      </c>
      <c r="L76" s="246">
        <v>0</v>
      </c>
      <c r="M76" s="246"/>
      <c r="N76" s="247"/>
    </row>
    <row r="77" spans="2:14" x14ac:dyDescent="0.25">
      <c r="B77" s="399"/>
      <c r="C77" s="16" t="s">
        <v>128</v>
      </c>
      <c r="D77" s="173"/>
      <c r="E77" s="349"/>
      <c r="F77" s="106" t="s">
        <v>129</v>
      </c>
      <c r="G77" s="245">
        <f t="shared" si="12"/>
        <v>36000</v>
      </c>
      <c r="H77" s="246">
        <v>16000</v>
      </c>
      <c r="I77" s="246">
        <v>5000</v>
      </c>
      <c r="J77" s="246">
        <v>5000</v>
      </c>
      <c r="K77" s="246">
        <v>5000</v>
      </c>
      <c r="L77" s="246">
        <v>5000</v>
      </c>
      <c r="M77" s="246"/>
      <c r="N77" s="247"/>
    </row>
    <row r="78" spans="2:14" x14ac:dyDescent="0.25">
      <c r="B78" s="399"/>
      <c r="C78" s="16" t="s">
        <v>130</v>
      </c>
      <c r="D78" s="173"/>
      <c r="E78" s="349"/>
      <c r="F78" s="106" t="s">
        <v>131</v>
      </c>
      <c r="G78" s="245">
        <f t="shared" si="12"/>
        <v>25000</v>
      </c>
      <c r="H78" s="246">
        <v>17000</v>
      </c>
      <c r="I78" s="246">
        <v>2000</v>
      </c>
      <c r="J78" s="246">
        <v>2000</v>
      </c>
      <c r="K78" s="246">
        <v>2000</v>
      </c>
      <c r="L78" s="246">
        <v>2000</v>
      </c>
      <c r="M78" s="246"/>
      <c r="N78" s="247"/>
    </row>
    <row r="79" spans="2:14" x14ac:dyDescent="0.25">
      <c r="B79" s="399"/>
      <c r="C79" s="16" t="s">
        <v>132</v>
      </c>
      <c r="D79" s="173"/>
      <c r="E79" s="349"/>
      <c r="F79" s="106" t="s">
        <v>45</v>
      </c>
      <c r="G79" s="245">
        <f t="shared" si="12"/>
        <v>8000</v>
      </c>
      <c r="H79" s="246">
        <v>8000</v>
      </c>
      <c r="I79" s="246">
        <v>0</v>
      </c>
      <c r="J79" s="246">
        <v>0</v>
      </c>
      <c r="K79" s="246">
        <v>0</v>
      </c>
      <c r="L79" s="246">
        <v>0</v>
      </c>
      <c r="M79" s="246"/>
      <c r="N79" s="247"/>
    </row>
    <row r="80" spans="2:14" ht="15.75" customHeight="1" x14ac:dyDescent="0.25">
      <c r="B80" s="399"/>
      <c r="C80" s="16" t="s">
        <v>133</v>
      </c>
      <c r="D80" s="173"/>
      <c r="E80" s="349"/>
      <c r="F80" s="106" t="s">
        <v>63</v>
      </c>
      <c r="G80" s="245">
        <f t="shared" si="12"/>
        <v>6000</v>
      </c>
      <c r="H80" s="246">
        <v>6000</v>
      </c>
      <c r="I80" s="246">
        <v>0</v>
      </c>
      <c r="J80" s="246">
        <v>0</v>
      </c>
      <c r="K80" s="246">
        <v>0</v>
      </c>
      <c r="L80" s="246">
        <v>0</v>
      </c>
      <c r="M80" s="246"/>
      <c r="N80" s="247"/>
    </row>
    <row r="81" spans="2:56" x14ac:dyDescent="0.25">
      <c r="B81" s="399"/>
      <c r="C81" s="16" t="s">
        <v>134</v>
      </c>
      <c r="D81" s="173"/>
      <c r="E81" s="349"/>
      <c r="F81" s="106" t="s">
        <v>65</v>
      </c>
      <c r="G81" s="245">
        <f t="shared" si="12"/>
        <v>0</v>
      </c>
      <c r="H81" s="246">
        <v>0</v>
      </c>
      <c r="I81" s="246">
        <v>0</v>
      </c>
      <c r="J81" s="246">
        <v>0</v>
      </c>
      <c r="K81" s="246">
        <v>0</v>
      </c>
      <c r="L81" s="246">
        <v>0</v>
      </c>
      <c r="M81" s="246"/>
      <c r="N81" s="247"/>
    </row>
    <row r="82" spans="2:56" x14ac:dyDescent="0.25">
      <c r="B82" s="399"/>
      <c r="C82" s="18" t="s">
        <v>135</v>
      </c>
      <c r="D82" s="176"/>
      <c r="E82" s="349"/>
      <c r="F82" s="106" t="s">
        <v>67</v>
      </c>
      <c r="G82" s="245">
        <f t="shared" si="12"/>
        <v>0</v>
      </c>
      <c r="H82" s="246">
        <v>0</v>
      </c>
      <c r="I82" s="246">
        <v>0</v>
      </c>
      <c r="J82" s="246">
        <v>0</v>
      </c>
      <c r="K82" s="246">
        <v>0</v>
      </c>
      <c r="L82" s="246">
        <v>0</v>
      </c>
      <c r="M82" s="246"/>
      <c r="N82" s="247"/>
    </row>
    <row r="83" spans="2:56" x14ac:dyDescent="0.25">
      <c r="B83" s="399"/>
      <c r="C83" s="16" t="s">
        <v>136</v>
      </c>
      <c r="D83" s="173"/>
      <c r="E83" s="349"/>
      <c r="F83" s="106" t="s">
        <v>69</v>
      </c>
      <c r="G83" s="245">
        <f t="shared" si="12"/>
        <v>120000</v>
      </c>
      <c r="H83" s="246">
        <v>80000</v>
      </c>
      <c r="I83" s="246">
        <v>9000</v>
      </c>
      <c r="J83" s="246">
        <v>0</v>
      </c>
      <c r="K83" s="246">
        <v>20000</v>
      </c>
      <c r="L83" s="246">
        <v>11000</v>
      </c>
      <c r="M83" s="246"/>
      <c r="N83" s="247"/>
    </row>
    <row r="84" spans="2:56" x14ac:dyDescent="0.25">
      <c r="B84" s="399"/>
      <c r="C84" s="16" t="s">
        <v>137</v>
      </c>
      <c r="D84" s="173"/>
      <c r="E84" s="349"/>
      <c r="F84" s="106" t="s">
        <v>71</v>
      </c>
      <c r="G84" s="245">
        <f t="shared" si="12"/>
        <v>31000</v>
      </c>
      <c r="H84" s="246">
        <v>19000</v>
      </c>
      <c r="I84" s="246">
        <v>4000</v>
      </c>
      <c r="J84" s="246">
        <v>3000</v>
      </c>
      <c r="K84" s="246">
        <v>3000</v>
      </c>
      <c r="L84" s="246">
        <v>2000</v>
      </c>
      <c r="M84" s="246"/>
      <c r="N84" s="247"/>
    </row>
    <row r="85" spans="2:56" x14ac:dyDescent="0.25">
      <c r="B85" s="399"/>
      <c r="C85" s="16" t="s">
        <v>138</v>
      </c>
      <c r="D85" s="173"/>
      <c r="E85" s="349"/>
      <c r="F85" s="106" t="s">
        <v>139</v>
      </c>
      <c r="G85" s="245">
        <f t="shared" si="12"/>
        <v>0</v>
      </c>
      <c r="H85" s="246">
        <v>0</v>
      </c>
      <c r="I85" s="246">
        <v>0</v>
      </c>
      <c r="J85" s="246">
        <v>0</v>
      </c>
      <c r="K85" s="246">
        <v>0</v>
      </c>
      <c r="L85" s="246">
        <v>0</v>
      </c>
      <c r="M85" s="246"/>
      <c r="N85" s="247"/>
    </row>
    <row r="86" spans="2:56" ht="25.5" x14ac:dyDescent="0.25">
      <c r="B86" s="399"/>
      <c r="C86" s="16" t="s">
        <v>140</v>
      </c>
      <c r="D86" s="173"/>
      <c r="E86" s="349"/>
      <c r="F86" s="106" t="s">
        <v>73</v>
      </c>
      <c r="G86" s="245">
        <f t="shared" si="12"/>
        <v>0</v>
      </c>
      <c r="H86" s="246">
        <v>0</v>
      </c>
      <c r="I86" s="246">
        <v>0</v>
      </c>
      <c r="J86" s="246">
        <v>0</v>
      </c>
      <c r="K86" s="246">
        <v>0</v>
      </c>
      <c r="L86" s="246">
        <v>0</v>
      </c>
      <c r="M86" s="246"/>
      <c r="N86" s="247"/>
    </row>
    <row r="87" spans="2:56" x14ac:dyDescent="0.25">
      <c r="B87" s="399"/>
      <c r="C87" s="16" t="s">
        <v>141</v>
      </c>
      <c r="D87" s="173"/>
      <c r="E87" s="349"/>
      <c r="F87" s="106" t="s">
        <v>75</v>
      </c>
      <c r="G87" s="245">
        <f t="shared" si="12"/>
        <v>100000</v>
      </c>
      <c r="H87" s="246">
        <v>96000</v>
      </c>
      <c r="I87" s="246">
        <v>1000</v>
      </c>
      <c r="J87" s="246">
        <v>1000</v>
      </c>
      <c r="K87" s="246">
        <v>1000</v>
      </c>
      <c r="L87" s="246">
        <v>1000</v>
      </c>
      <c r="M87" s="246"/>
      <c r="N87" s="247"/>
    </row>
    <row r="88" spans="2:56" x14ac:dyDescent="0.25">
      <c r="B88" s="399"/>
      <c r="C88" s="16" t="s">
        <v>142</v>
      </c>
      <c r="D88" s="173"/>
      <c r="E88" s="349"/>
      <c r="F88" s="106" t="s">
        <v>143</v>
      </c>
      <c r="G88" s="245">
        <f t="shared" si="12"/>
        <v>0</v>
      </c>
      <c r="H88" s="246">
        <v>0</v>
      </c>
      <c r="I88" s="246">
        <v>0</v>
      </c>
      <c r="J88" s="246">
        <v>0</v>
      </c>
      <c r="K88" s="246">
        <v>0</v>
      </c>
      <c r="L88" s="246">
        <v>0</v>
      </c>
      <c r="M88" s="246"/>
      <c r="N88" s="247"/>
    </row>
    <row r="89" spans="2:56" ht="25.5" x14ac:dyDescent="0.25">
      <c r="B89" s="399"/>
      <c r="C89" s="16" t="s">
        <v>144</v>
      </c>
      <c r="D89" s="173"/>
      <c r="E89" s="349"/>
      <c r="F89" s="106" t="s">
        <v>145</v>
      </c>
      <c r="G89" s="245">
        <f t="shared" si="12"/>
        <v>250000</v>
      </c>
      <c r="H89" s="246">
        <v>220000</v>
      </c>
      <c r="I89" s="246">
        <v>23000</v>
      </c>
      <c r="J89" s="246">
        <v>1000</v>
      </c>
      <c r="K89" s="246">
        <v>5000</v>
      </c>
      <c r="L89" s="246">
        <v>1000</v>
      </c>
      <c r="M89" s="246"/>
      <c r="N89" s="247"/>
    </row>
    <row r="90" spans="2:56" x14ac:dyDescent="0.25">
      <c r="B90" s="399"/>
      <c r="C90" s="16" t="s">
        <v>146</v>
      </c>
      <c r="D90" s="173"/>
      <c r="E90" s="349"/>
      <c r="F90" s="106" t="s">
        <v>147</v>
      </c>
      <c r="G90" s="245">
        <f t="shared" si="12"/>
        <v>0</v>
      </c>
      <c r="H90" s="246">
        <v>0</v>
      </c>
      <c r="I90" s="246">
        <v>0</v>
      </c>
      <c r="J90" s="246">
        <v>0</v>
      </c>
      <c r="K90" s="246">
        <v>0</v>
      </c>
      <c r="L90" s="246">
        <v>0</v>
      </c>
      <c r="M90" s="246"/>
      <c r="N90" s="247"/>
    </row>
    <row r="91" spans="2:56" x14ac:dyDescent="0.25">
      <c r="B91" s="399"/>
      <c r="C91" s="16" t="s">
        <v>148</v>
      </c>
      <c r="D91" s="173"/>
      <c r="E91" s="349"/>
      <c r="F91" s="106" t="s">
        <v>149</v>
      </c>
      <c r="G91" s="245">
        <f t="shared" si="12"/>
        <v>2000</v>
      </c>
      <c r="H91" s="246">
        <v>2000</v>
      </c>
      <c r="I91" s="246">
        <v>0</v>
      </c>
      <c r="J91" s="246">
        <v>0</v>
      </c>
      <c r="K91" s="246">
        <v>0</v>
      </c>
      <c r="L91" s="246">
        <v>0</v>
      </c>
      <c r="M91" s="246"/>
      <c r="N91" s="247"/>
    </row>
    <row r="92" spans="2:56" x14ac:dyDescent="0.25">
      <c r="B92" s="399"/>
      <c r="C92" s="16" t="s">
        <v>150</v>
      </c>
      <c r="D92" s="173"/>
      <c r="E92" s="349"/>
      <c r="F92" s="106" t="s">
        <v>151</v>
      </c>
      <c r="G92" s="245">
        <f t="shared" si="12"/>
        <v>10000</v>
      </c>
      <c r="H92" s="246">
        <v>10000</v>
      </c>
      <c r="I92" s="246">
        <v>0</v>
      </c>
      <c r="J92" s="246">
        <v>0</v>
      </c>
      <c r="K92" s="246">
        <v>0</v>
      </c>
      <c r="L92" s="246">
        <v>0</v>
      </c>
      <c r="M92" s="246"/>
      <c r="N92" s="247"/>
    </row>
    <row r="93" spans="2:56" x14ac:dyDescent="0.25">
      <c r="B93" s="399"/>
      <c r="C93" s="16" t="s">
        <v>152</v>
      </c>
      <c r="D93" s="173"/>
      <c r="E93" s="349"/>
      <c r="F93" s="106" t="s">
        <v>153</v>
      </c>
      <c r="G93" s="245">
        <f t="shared" si="12"/>
        <v>0</v>
      </c>
      <c r="H93" s="246">
        <v>0</v>
      </c>
      <c r="I93" s="246">
        <v>0</v>
      </c>
      <c r="J93" s="246">
        <v>0</v>
      </c>
      <c r="K93" s="246">
        <v>0</v>
      </c>
      <c r="L93" s="246">
        <v>0</v>
      </c>
      <c r="M93" s="246"/>
      <c r="N93" s="247"/>
    </row>
    <row r="94" spans="2:56" x14ac:dyDescent="0.25">
      <c r="B94" s="399"/>
      <c r="C94" s="16" t="s">
        <v>154</v>
      </c>
      <c r="D94" s="173"/>
      <c r="E94" s="349"/>
      <c r="F94" s="106" t="s">
        <v>155</v>
      </c>
      <c r="G94" s="245">
        <f t="shared" si="12"/>
        <v>101000</v>
      </c>
      <c r="H94" s="246">
        <v>80000</v>
      </c>
      <c r="I94" s="246">
        <v>10000</v>
      </c>
      <c r="J94" s="246">
        <v>2000</v>
      </c>
      <c r="K94" s="246">
        <v>8000</v>
      </c>
      <c r="L94" s="246">
        <v>1000</v>
      </c>
      <c r="M94" s="246"/>
      <c r="N94" s="247"/>
    </row>
    <row r="95" spans="2:56" x14ac:dyDescent="0.25">
      <c r="B95" s="399"/>
      <c r="C95" s="16" t="s">
        <v>156</v>
      </c>
      <c r="D95" s="173"/>
      <c r="E95" s="349"/>
      <c r="F95" s="106" t="s">
        <v>55</v>
      </c>
      <c r="G95" s="245">
        <f t="shared" si="12"/>
        <v>0</v>
      </c>
      <c r="H95" s="246">
        <v>0</v>
      </c>
      <c r="I95" s="246">
        <v>0</v>
      </c>
      <c r="J95" s="246">
        <v>0</v>
      </c>
      <c r="K95" s="246">
        <v>0</v>
      </c>
      <c r="L95" s="246">
        <v>0</v>
      </c>
      <c r="M95" s="246"/>
      <c r="N95" s="247"/>
    </row>
    <row r="96" spans="2:56" s="72" customFormat="1" x14ac:dyDescent="0.25">
      <c r="B96" s="399"/>
      <c r="C96" s="18" t="s">
        <v>157</v>
      </c>
      <c r="D96" s="176"/>
      <c r="E96" s="349"/>
      <c r="F96" s="106" t="s">
        <v>158</v>
      </c>
      <c r="G96" s="245">
        <f>SUM(H96:N96)</f>
        <v>0</v>
      </c>
      <c r="H96" s="246">
        <v>0</v>
      </c>
      <c r="I96" s="246">
        <v>0</v>
      </c>
      <c r="J96" s="246">
        <v>0</v>
      </c>
      <c r="K96" s="246">
        <v>0</v>
      </c>
      <c r="L96" s="246">
        <v>0</v>
      </c>
      <c r="M96" s="246"/>
      <c r="N96" s="247"/>
      <c r="O96" s="229"/>
      <c r="P96" s="229"/>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29"/>
      <c r="BA96" s="229"/>
      <c r="BB96" s="229"/>
      <c r="BC96" s="229"/>
      <c r="BD96" s="229"/>
    </row>
    <row r="97" spans="2:14" x14ac:dyDescent="0.25">
      <c r="B97" s="389"/>
      <c r="C97" s="77" t="s">
        <v>76</v>
      </c>
      <c r="D97" s="174"/>
      <c r="E97" s="350"/>
      <c r="F97" s="106"/>
      <c r="G97" s="245">
        <f t="shared" si="12"/>
        <v>220000</v>
      </c>
      <c r="H97" s="246">
        <v>197000</v>
      </c>
      <c r="I97" s="246">
        <v>15000</v>
      </c>
      <c r="J97" s="246">
        <v>2000</v>
      </c>
      <c r="K97" s="246">
        <v>4000</v>
      </c>
      <c r="L97" s="246">
        <v>2000</v>
      </c>
      <c r="M97" s="246"/>
      <c r="N97" s="247"/>
    </row>
    <row r="98" spans="2:14" x14ac:dyDescent="0.25">
      <c r="B98" s="351" t="s">
        <v>159</v>
      </c>
      <c r="C98" s="352"/>
      <c r="D98" s="177"/>
      <c r="E98" s="121" t="s">
        <v>160</v>
      </c>
      <c r="F98" s="106"/>
      <c r="G98" s="242">
        <f>SUM(G99:G103)</f>
        <v>14651000</v>
      </c>
      <c r="H98" s="243">
        <f t="shared" ref="H98:N98" si="13">SUM(H99:H103)</f>
        <v>11834000</v>
      </c>
      <c r="I98" s="243">
        <f t="shared" si="13"/>
        <v>1433000</v>
      </c>
      <c r="J98" s="243">
        <f t="shared" si="13"/>
        <v>527000</v>
      </c>
      <c r="K98" s="243">
        <f t="shared" si="13"/>
        <v>637000</v>
      </c>
      <c r="L98" s="243">
        <f t="shared" si="13"/>
        <v>220000</v>
      </c>
      <c r="M98" s="243">
        <f t="shared" si="13"/>
        <v>0</v>
      </c>
      <c r="N98" s="244">
        <f t="shared" si="13"/>
        <v>0</v>
      </c>
    </row>
    <row r="99" spans="2:14" x14ac:dyDescent="0.25">
      <c r="B99" s="394" t="s">
        <v>34</v>
      </c>
      <c r="C99" s="16" t="s">
        <v>161</v>
      </c>
      <c r="D99" s="173"/>
      <c r="E99" s="348" t="s">
        <v>160</v>
      </c>
      <c r="F99" s="106" t="s">
        <v>37</v>
      </c>
      <c r="G99" s="245">
        <f>SUM(H99:N99)</f>
        <v>14126000</v>
      </c>
      <c r="H99" s="246">
        <v>11506000</v>
      </c>
      <c r="I99" s="246">
        <v>1325000</v>
      </c>
      <c r="J99" s="246">
        <v>525000</v>
      </c>
      <c r="K99" s="246">
        <v>550000</v>
      </c>
      <c r="L99" s="246">
        <v>220000</v>
      </c>
      <c r="M99" s="246"/>
      <c r="N99" s="247"/>
    </row>
    <row r="100" spans="2:14" x14ac:dyDescent="0.25">
      <c r="B100" s="395"/>
      <c r="C100" s="16" t="s">
        <v>162</v>
      </c>
      <c r="D100" s="173"/>
      <c r="E100" s="349"/>
      <c r="F100" s="106" t="s">
        <v>43</v>
      </c>
      <c r="G100" s="245">
        <f>SUM(H100:N100)</f>
        <v>385000</v>
      </c>
      <c r="H100" s="246">
        <v>195000</v>
      </c>
      <c r="I100" s="246">
        <v>105000</v>
      </c>
      <c r="J100" s="246">
        <v>0</v>
      </c>
      <c r="K100" s="246">
        <v>85000</v>
      </c>
      <c r="L100" s="246">
        <v>0</v>
      </c>
      <c r="M100" s="246"/>
      <c r="N100" s="247"/>
    </row>
    <row r="101" spans="2:14" x14ac:dyDescent="0.25">
      <c r="B101" s="395"/>
      <c r="C101" s="16" t="s">
        <v>163</v>
      </c>
      <c r="D101" s="173"/>
      <c r="E101" s="349"/>
      <c r="F101" s="106" t="s">
        <v>47</v>
      </c>
      <c r="G101" s="245">
        <f>SUM(H101:N101)</f>
        <v>80000</v>
      </c>
      <c r="H101" s="246">
        <v>80000</v>
      </c>
      <c r="I101" s="246">
        <v>0</v>
      </c>
      <c r="J101" s="246">
        <v>0</v>
      </c>
      <c r="K101" s="246">
        <v>0</v>
      </c>
      <c r="L101" s="246">
        <v>0</v>
      </c>
      <c r="M101" s="246"/>
      <c r="N101" s="247"/>
    </row>
    <row r="102" spans="2:14" x14ac:dyDescent="0.25">
      <c r="B102" s="395"/>
      <c r="C102" s="16" t="s">
        <v>164</v>
      </c>
      <c r="D102" s="173"/>
      <c r="E102" s="349"/>
      <c r="F102" s="106" t="s">
        <v>49</v>
      </c>
      <c r="G102" s="245">
        <f>SUM(H102:N102)</f>
        <v>45000</v>
      </c>
      <c r="H102" s="246">
        <v>38000</v>
      </c>
      <c r="I102" s="246">
        <v>3000</v>
      </c>
      <c r="J102" s="246">
        <v>2000</v>
      </c>
      <c r="K102" s="246">
        <v>2000</v>
      </c>
      <c r="L102" s="246">
        <v>0</v>
      </c>
      <c r="M102" s="246"/>
      <c r="N102" s="247"/>
    </row>
    <row r="103" spans="2:14" x14ac:dyDescent="0.25">
      <c r="B103" s="396"/>
      <c r="C103" s="77" t="s">
        <v>76</v>
      </c>
      <c r="D103" s="174"/>
      <c r="E103" s="350"/>
      <c r="F103" s="106"/>
      <c r="G103" s="245">
        <f>SUM(H103:N103)</f>
        <v>15000</v>
      </c>
      <c r="H103" s="246">
        <v>15000</v>
      </c>
      <c r="I103" s="246">
        <v>0</v>
      </c>
      <c r="J103" s="246">
        <v>0</v>
      </c>
      <c r="K103" s="246">
        <v>0</v>
      </c>
      <c r="L103" s="246">
        <v>0</v>
      </c>
      <c r="M103" s="246"/>
      <c r="N103" s="247"/>
    </row>
    <row r="104" spans="2:14" x14ac:dyDescent="0.25">
      <c r="B104" s="356" t="s">
        <v>165</v>
      </c>
      <c r="C104" s="357"/>
      <c r="D104" s="175"/>
      <c r="E104" s="121" t="s">
        <v>166</v>
      </c>
      <c r="F104" s="106"/>
      <c r="G104" s="242">
        <f>SUM(G105:G107)</f>
        <v>4809000</v>
      </c>
      <c r="H104" s="243">
        <f t="shared" ref="H104:N104" si="14">SUM(H105:H107)</f>
        <v>3918000</v>
      </c>
      <c r="I104" s="243">
        <f t="shared" si="14"/>
        <v>451000</v>
      </c>
      <c r="J104" s="243">
        <f t="shared" si="14"/>
        <v>178000</v>
      </c>
      <c r="K104" s="243">
        <f t="shared" si="14"/>
        <v>187000</v>
      </c>
      <c r="L104" s="243">
        <f t="shared" si="14"/>
        <v>75000</v>
      </c>
      <c r="M104" s="243">
        <f t="shared" si="14"/>
        <v>0</v>
      </c>
      <c r="N104" s="244">
        <f t="shared" si="14"/>
        <v>0</v>
      </c>
    </row>
    <row r="105" spans="2:14" x14ac:dyDescent="0.25">
      <c r="B105" s="353" t="s">
        <v>34</v>
      </c>
      <c r="C105" s="17" t="s">
        <v>167</v>
      </c>
      <c r="D105" s="173"/>
      <c r="E105" s="348" t="s">
        <v>166</v>
      </c>
      <c r="F105" s="106" t="s">
        <v>37</v>
      </c>
      <c r="G105" s="245">
        <f>SUM(H105:N105)</f>
        <v>3536000</v>
      </c>
      <c r="H105" s="246">
        <v>2880000</v>
      </c>
      <c r="I105" s="246">
        <v>332000</v>
      </c>
      <c r="J105" s="246">
        <v>131000</v>
      </c>
      <c r="K105" s="246">
        <v>138000</v>
      </c>
      <c r="L105" s="246">
        <v>55000</v>
      </c>
      <c r="M105" s="246"/>
      <c r="N105" s="247"/>
    </row>
    <row r="106" spans="2:14" x14ac:dyDescent="0.25">
      <c r="B106" s="354"/>
      <c r="C106" s="17" t="s">
        <v>168</v>
      </c>
      <c r="D106" s="173"/>
      <c r="E106" s="349"/>
      <c r="F106" s="106" t="s">
        <v>43</v>
      </c>
      <c r="G106" s="245">
        <f>SUM(H106:N106)</f>
        <v>1273000</v>
      </c>
      <c r="H106" s="246">
        <v>1038000</v>
      </c>
      <c r="I106" s="246">
        <v>119000</v>
      </c>
      <c r="J106" s="246">
        <v>47000</v>
      </c>
      <c r="K106" s="246">
        <v>49000</v>
      </c>
      <c r="L106" s="246">
        <v>20000</v>
      </c>
      <c r="M106" s="246"/>
      <c r="N106" s="247"/>
    </row>
    <row r="107" spans="2:14" x14ac:dyDescent="0.25">
      <c r="B107" s="355"/>
      <c r="C107" s="78" t="s">
        <v>76</v>
      </c>
      <c r="D107" s="174"/>
      <c r="E107" s="350"/>
      <c r="F107" s="106"/>
      <c r="G107" s="245">
        <f>SUM(H107:N107)</f>
        <v>0</v>
      </c>
      <c r="H107" s="246"/>
      <c r="I107" s="246"/>
      <c r="J107" s="246"/>
      <c r="K107" s="246"/>
      <c r="L107" s="246"/>
      <c r="M107" s="246"/>
      <c r="N107" s="247"/>
    </row>
    <row r="108" spans="2:14" x14ac:dyDescent="0.25">
      <c r="B108" s="356" t="s">
        <v>169</v>
      </c>
      <c r="C108" s="357"/>
      <c r="D108" s="175"/>
      <c r="E108" s="121" t="s">
        <v>170</v>
      </c>
      <c r="F108" s="106"/>
      <c r="G108" s="242">
        <f>SUM(G109:G110)</f>
        <v>41000</v>
      </c>
      <c r="H108" s="243">
        <f t="shared" ref="H108:N108" si="15">SUM(H109:H110)</f>
        <v>33000</v>
      </c>
      <c r="I108" s="243">
        <f t="shared" si="15"/>
        <v>3000</v>
      </c>
      <c r="J108" s="243">
        <f t="shared" si="15"/>
        <v>2000</v>
      </c>
      <c r="K108" s="243">
        <f t="shared" si="15"/>
        <v>2000</v>
      </c>
      <c r="L108" s="243">
        <f t="shared" si="15"/>
        <v>1000</v>
      </c>
      <c r="M108" s="243">
        <f t="shared" si="15"/>
        <v>0</v>
      </c>
      <c r="N108" s="244">
        <f t="shared" si="15"/>
        <v>0</v>
      </c>
    </row>
    <row r="109" spans="2:14" ht="25.5" x14ac:dyDescent="0.25">
      <c r="B109" s="388" t="s">
        <v>34</v>
      </c>
      <c r="C109" s="16" t="s">
        <v>171</v>
      </c>
      <c r="D109" s="173"/>
      <c r="E109" s="348" t="s">
        <v>170</v>
      </c>
      <c r="F109" s="106" t="s">
        <v>37</v>
      </c>
      <c r="G109" s="245">
        <f>SUM(H109:N109)</f>
        <v>41000</v>
      </c>
      <c r="H109" s="246">
        <v>33000</v>
      </c>
      <c r="I109" s="246">
        <v>3000</v>
      </c>
      <c r="J109" s="246">
        <v>2000</v>
      </c>
      <c r="K109" s="246">
        <v>2000</v>
      </c>
      <c r="L109" s="246">
        <v>1000</v>
      </c>
      <c r="M109" s="246"/>
      <c r="N109" s="247"/>
    </row>
    <row r="110" spans="2:14" x14ac:dyDescent="0.25">
      <c r="B110" s="389"/>
      <c r="C110" s="77" t="s">
        <v>76</v>
      </c>
      <c r="D110" s="174"/>
      <c r="E110" s="350"/>
      <c r="F110" s="106"/>
      <c r="G110" s="245">
        <f>SUM(H110:N110)</f>
        <v>0</v>
      </c>
      <c r="H110" s="246"/>
      <c r="I110" s="246"/>
      <c r="J110" s="246"/>
      <c r="K110" s="246"/>
      <c r="L110" s="246"/>
      <c r="M110" s="246"/>
      <c r="N110" s="247"/>
    </row>
    <row r="111" spans="2:14" x14ac:dyDescent="0.25">
      <c r="B111" s="356" t="s">
        <v>172</v>
      </c>
      <c r="C111" s="357"/>
      <c r="D111" s="175"/>
      <c r="E111" s="121" t="s">
        <v>173</v>
      </c>
      <c r="F111" s="106"/>
      <c r="G111" s="242">
        <f>SUM(G112:G117)</f>
        <v>602000</v>
      </c>
      <c r="H111" s="243">
        <f t="shared" ref="H111:N111" si="16">SUM(H112:H117)</f>
        <v>545000</v>
      </c>
      <c r="I111" s="243">
        <f t="shared" si="16"/>
        <v>29000</v>
      </c>
      <c r="J111" s="243">
        <f>SUM(J112:J117)</f>
        <v>11000</v>
      </c>
      <c r="K111" s="243">
        <f t="shared" si="16"/>
        <v>13000</v>
      </c>
      <c r="L111" s="243">
        <f t="shared" si="16"/>
        <v>4000</v>
      </c>
      <c r="M111" s="243">
        <f t="shared" si="16"/>
        <v>0</v>
      </c>
      <c r="N111" s="244">
        <f t="shared" si="16"/>
        <v>0</v>
      </c>
    </row>
    <row r="112" spans="2:14" x14ac:dyDescent="0.25">
      <c r="B112" s="388" t="s">
        <v>34</v>
      </c>
      <c r="C112" s="16" t="s">
        <v>174</v>
      </c>
      <c r="D112" s="173"/>
      <c r="E112" s="348" t="s">
        <v>173</v>
      </c>
      <c r="F112" s="106" t="s">
        <v>37</v>
      </c>
      <c r="G112" s="245">
        <f t="shared" ref="G112:G117" si="17">SUM(H112:N112)</f>
        <v>284000</v>
      </c>
      <c r="H112" s="246">
        <v>232000</v>
      </c>
      <c r="I112" s="246">
        <v>27000</v>
      </c>
      <c r="J112" s="246">
        <v>10000</v>
      </c>
      <c r="K112" s="246">
        <v>11000</v>
      </c>
      <c r="L112" s="246">
        <v>4000</v>
      </c>
      <c r="M112" s="246"/>
      <c r="N112" s="247"/>
    </row>
    <row r="113" spans="2:14" ht="25.5" x14ac:dyDescent="0.25">
      <c r="B113" s="399"/>
      <c r="C113" s="16" t="s">
        <v>175</v>
      </c>
      <c r="D113" s="173"/>
      <c r="E113" s="349"/>
      <c r="F113" s="106" t="s">
        <v>43</v>
      </c>
      <c r="G113" s="245">
        <f t="shared" si="17"/>
        <v>10000</v>
      </c>
      <c r="H113" s="250">
        <v>6000</v>
      </c>
      <c r="I113" s="250">
        <v>2000</v>
      </c>
      <c r="J113" s="250">
        <v>1000</v>
      </c>
      <c r="K113" s="250">
        <v>1000</v>
      </c>
      <c r="L113" s="250">
        <v>0</v>
      </c>
      <c r="M113" s="246"/>
      <c r="N113" s="247"/>
    </row>
    <row r="114" spans="2:14" x14ac:dyDescent="0.25">
      <c r="B114" s="399"/>
      <c r="C114" s="16" t="s">
        <v>176</v>
      </c>
      <c r="D114" s="173"/>
      <c r="E114" s="349"/>
      <c r="F114" s="106" t="s">
        <v>47</v>
      </c>
      <c r="G114" s="245">
        <f t="shared" si="17"/>
        <v>280000</v>
      </c>
      <c r="H114" s="250">
        <v>280000</v>
      </c>
      <c r="I114" s="250">
        <v>0</v>
      </c>
      <c r="J114" s="250">
        <v>0</v>
      </c>
      <c r="K114" s="250">
        <v>0</v>
      </c>
      <c r="L114" s="250">
        <v>0</v>
      </c>
      <c r="M114" s="246"/>
      <c r="N114" s="247"/>
    </row>
    <row r="115" spans="2:14" x14ac:dyDescent="0.25">
      <c r="B115" s="399"/>
      <c r="C115" s="16" t="s">
        <v>177</v>
      </c>
      <c r="D115" s="173"/>
      <c r="E115" s="349"/>
      <c r="F115" s="106" t="s">
        <v>49</v>
      </c>
      <c r="G115" s="245">
        <f t="shared" si="17"/>
        <v>3000</v>
      </c>
      <c r="H115" s="250">
        <v>3000</v>
      </c>
      <c r="I115" s="250">
        <v>0</v>
      </c>
      <c r="J115" s="250">
        <v>0</v>
      </c>
      <c r="K115" s="250">
        <v>0</v>
      </c>
      <c r="L115" s="250">
        <v>0</v>
      </c>
      <c r="M115" s="246"/>
      <c r="N115" s="247"/>
    </row>
    <row r="116" spans="2:14" x14ac:dyDescent="0.25">
      <c r="B116" s="399"/>
      <c r="C116" s="16" t="s">
        <v>178</v>
      </c>
      <c r="D116" s="173"/>
      <c r="E116" s="349"/>
      <c r="F116" s="106" t="s">
        <v>51</v>
      </c>
      <c r="G116" s="245">
        <f t="shared" si="17"/>
        <v>25000</v>
      </c>
      <c r="H116" s="250">
        <v>24000</v>
      </c>
      <c r="I116" s="250">
        <v>0</v>
      </c>
      <c r="J116" s="250">
        <v>0</v>
      </c>
      <c r="K116" s="250">
        <v>1000</v>
      </c>
      <c r="L116" s="250">
        <v>0</v>
      </c>
      <c r="M116" s="246"/>
      <c r="N116" s="247"/>
    </row>
    <row r="117" spans="2:14" x14ac:dyDescent="0.25">
      <c r="B117" s="389"/>
      <c r="C117" s="77" t="s">
        <v>76</v>
      </c>
      <c r="D117" s="174"/>
      <c r="E117" s="350"/>
      <c r="F117" s="106"/>
      <c r="G117" s="245">
        <f t="shared" si="17"/>
        <v>0</v>
      </c>
      <c r="H117" s="250">
        <v>0</v>
      </c>
      <c r="I117" s="250">
        <v>0</v>
      </c>
      <c r="J117" s="250">
        <v>0</v>
      </c>
      <c r="K117" s="250">
        <v>0</v>
      </c>
      <c r="L117" s="250">
        <v>0</v>
      </c>
      <c r="M117" s="246"/>
      <c r="N117" s="247"/>
    </row>
    <row r="118" spans="2:14" x14ac:dyDescent="0.25">
      <c r="B118" s="390" t="s">
        <v>179</v>
      </c>
      <c r="C118" s="391"/>
      <c r="D118" s="178"/>
      <c r="E118" s="121" t="s">
        <v>180</v>
      </c>
      <c r="F118" s="106"/>
      <c r="G118" s="242">
        <f>SUM(G119:G120)</f>
        <v>0</v>
      </c>
      <c r="H118" s="243">
        <f t="shared" ref="H118:N118" si="18">SUM(H119:H120)</f>
        <v>0</v>
      </c>
      <c r="I118" s="243">
        <f t="shared" si="18"/>
        <v>0</v>
      </c>
      <c r="J118" s="243">
        <f t="shared" si="18"/>
        <v>0</v>
      </c>
      <c r="K118" s="243">
        <f t="shared" si="18"/>
        <v>0</v>
      </c>
      <c r="L118" s="243">
        <f t="shared" si="18"/>
        <v>0</v>
      </c>
      <c r="M118" s="243">
        <f t="shared" si="18"/>
        <v>0</v>
      </c>
      <c r="N118" s="244">
        <f t="shared" si="18"/>
        <v>0</v>
      </c>
    </row>
    <row r="119" spans="2:14" x14ac:dyDescent="0.25">
      <c r="B119" s="388" t="s">
        <v>34</v>
      </c>
      <c r="C119" s="16" t="s">
        <v>181</v>
      </c>
      <c r="D119" s="173"/>
      <c r="E119" s="348" t="s">
        <v>180</v>
      </c>
      <c r="F119" s="106" t="s">
        <v>37</v>
      </c>
      <c r="G119" s="245">
        <f>SUM(H119:N119)</f>
        <v>0</v>
      </c>
      <c r="H119" s="246"/>
      <c r="I119" s="246"/>
      <c r="J119" s="246"/>
      <c r="K119" s="246"/>
      <c r="L119" s="246"/>
      <c r="M119" s="246"/>
      <c r="N119" s="247"/>
    </row>
    <row r="120" spans="2:14" x14ac:dyDescent="0.25">
      <c r="B120" s="389"/>
      <c r="C120" s="77" t="s">
        <v>76</v>
      </c>
      <c r="D120" s="174"/>
      <c r="E120" s="350"/>
      <c r="F120" s="106"/>
      <c r="G120" s="245">
        <f>SUM(H120:N120)</f>
        <v>0</v>
      </c>
      <c r="H120" s="246"/>
      <c r="I120" s="246"/>
      <c r="J120" s="246"/>
      <c r="K120" s="246"/>
      <c r="L120" s="246"/>
      <c r="M120" s="246"/>
      <c r="N120" s="247"/>
    </row>
    <row r="121" spans="2:14" ht="26.25" x14ac:dyDescent="0.25">
      <c r="B121" s="392" t="s">
        <v>182</v>
      </c>
      <c r="C121" s="393"/>
      <c r="D121" s="179"/>
      <c r="E121" s="122" t="s">
        <v>183</v>
      </c>
      <c r="F121" s="106"/>
      <c r="G121" s="242">
        <f>SUM(H121:N121)</f>
        <v>0</v>
      </c>
      <c r="H121" s="246"/>
      <c r="I121" s="246"/>
      <c r="J121" s="246"/>
      <c r="K121" s="246"/>
      <c r="L121" s="246"/>
      <c r="M121" s="246"/>
      <c r="N121" s="247"/>
    </row>
    <row r="122" spans="2:14" x14ac:dyDescent="0.25">
      <c r="B122" s="392" t="s">
        <v>184</v>
      </c>
      <c r="C122" s="393"/>
      <c r="D122" s="179"/>
      <c r="E122" s="121" t="s">
        <v>185</v>
      </c>
      <c r="F122" s="106"/>
      <c r="G122" s="245">
        <f>SUM(G123:G126)</f>
        <v>11000</v>
      </c>
      <c r="H122" s="254">
        <f t="shared" ref="H122:N122" si="19">SUM(H123:H126)</f>
        <v>11000</v>
      </c>
      <c r="I122" s="254">
        <f t="shared" si="19"/>
        <v>0</v>
      </c>
      <c r="J122" s="254">
        <f t="shared" si="19"/>
        <v>0</v>
      </c>
      <c r="K122" s="254">
        <f t="shared" si="19"/>
        <v>0</v>
      </c>
      <c r="L122" s="254">
        <f t="shared" si="19"/>
        <v>0</v>
      </c>
      <c r="M122" s="254">
        <f t="shared" si="19"/>
        <v>0</v>
      </c>
      <c r="N122" s="255">
        <f t="shared" si="19"/>
        <v>0</v>
      </c>
    </row>
    <row r="123" spans="2:14" ht="26.25" x14ac:dyDescent="0.25">
      <c r="B123" s="394" t="s">
        <v>34</v>
      </c>
      <c r="C123" s="304" t="s">
        <v>186</v>
      </c>
      <c r="D123" s="179"/>
      <c r="E123" s="348" t="s">
        <v>185</v>
      </c>
      <c r="F123" s="106" t="s">
        <v>37</v>
      </c>
      <c r="G123" s="245">
        <f t="shared" ref="G123:G128" si="20">SUM(H123:N123)</f>
        <v>8000</v>
      </c>
      <c r="H123" s="250">
        <v>8000</v>
      </c>
      <c r="I123" s="250">
        <v>0</v>
      </c>
      <c r="J123" s="250">
        <v>0</v>
      </c>
      <c r="K123" s="250">
        <v>0</v>
      </c>
      <c r="L123" s="250">
        <v>0</v>
      </c>
      <c r="M123" s="246"/>
      <c r="N123" s="247"/>
    </row>
    <row r="124" spans="2:14" x14ac:dyDescent="0.25">
      <c r="B124" s="395"/>
      <c r="C124" s="304" t="s">
        <v>187</v>
      </c>
      <c r="D124" s="179"/>
      <c r="E124" s="349"/>
      <c r="F124" s="106" t="s">
        <v>43</v>
      </c>
      <c r="G124" s="245">
        <f t="shared" si="20"/>
        <v>2000</v>
      </c>
      <c r="H124" s="250">
        <v>2000</v>
      </c>
      <c r="I124" s="250">
        <v>0</v>
      </c>
      <c r="J124" s="250">
        <v>0</v>
      </c>
      <c r="K124" s="250">
        <v>0</v>
      </c>
      <c r="L124" s="250">
        <v>0</v>
      </c>
      <c r="M124" s="246"/>
      <c r="N124" s="247"/>
    </row>
    <row r="125" spans="2:14" x14ac:dyDescent="0.25">
      <c r="B125" s="395"/>
      <c r="C125" s="304" t="s">
        <v>188</v>
      </c>
      <c r="D125" s="179"/>
      <c r="E125" s="349"/>
      <c r="F125" s="106" t="s">
        <v>47</v>
      </c>
      <c r="G125" s="245">
        <f t="shared" si="20"/>
        <v>1000</v>
      </c>
      <c r="H125" s="250">
        <v>1000</v>
      </c>
      <c r="I125" s="250">
        <v>0</v>
      </c>
      <c r="J125" s="250">
        <v>0</v>
      </c>
      <c r="K125" s="250">
        <v>0</v>
      </c>
      <c r="L125" s="250">
        <v>0</v>
      </c>
      <c r="M125" s="246"/>
      <c r="N125" s="247"/>
    </row>
    <row r="126" spans="2:14" x14ac:dyDescent="0.25">
      <c r="B126" s="396"/>
      <c r="C126" s="302" t="s">
        <v>76</v>
      </c>
      <c r="D126" s="180"/>
      <c r="E126" s="350"/>
      <c r="F126" s="106"/>
      <c r="G126" s="245">
        <f t="shared" si="20"/>
        <v>0</v>
      </c>
      <c r="H126" s="250">
        <v>0</v>
      </c>
      <c r="I126" s="250">
        <v>0</v>
      </c>
      <c r="J126" s="250">
        <v>0</v>
      </c>
      <c r="K126" s="250">
        <v>0</v>
      </c>
      <c r="L126" s="250">
        <v>0</v>
      </c>
      <c r="M126" s="246"/>
      <c r="N126" s="247"/>
    </row>
    <row r="127" spans="2:14" ht="29.25" customHeight="1" x14ac:dyDescent="0.25">
      <c r="B127" s="392" t="s">
        <v>189</v>
      </c>
      <c r="C127" s="393"/>
      <c r="D127" s="179"/>
      <c r="E127" s="122" t="s">
        <v>190</v>
      </c>
      <c r="F127" s="106"/>
      <c r="G127" s="242">
        <f t="shared" si="20"/>
        <v>0</v>
      </c>
      <c r="H127" s="248">
        <v>0</v>
      </c>
      <c r="I127" s="248">
        <v>0</v>
      </c>
      <c r="J127" s="248">
        <v>0</v>
      </c>
      <c r="K127" s="248">
        <v>0</v>
      </c>
      <c r="L127" s="248">
        <v>0</v>
      </c>
      <c r="M127" s="246"/>
      <c r="N127" s="247"/>
    </row>
    <row r="128" spans="2:14" x14ac:dyDescent="0.25">
      <c r="B128" s="392" t="s">
        <v>191</v>
      </c>
      <c r="C128" s="393"/>
      <c r="D128" s="179"/>
      <c r="E128" s="121" t="s">
        <v>192</v>
      </c>
      <c r="F128" s="106"/>
      <c r="G128" s="242">
        <f t="shared" si="20"/>
        <v>0</v>
      </c>
      <c r="H128" s="248">
        <v>0</v>
      </c>
      <c r="I128" s="248">
        <v>0</v>
      </c>
      <c r="J128" s="248">
        <v>0</v>
      </c>
      <c r="K128" s="248">
        <v>0</v>
      </c>
      <c r="L128" s="248">
        <v>0</v>
      </c>
      <c r="M128" s="246"/>
      <c r="N128" s="247"/>
    </row>
    <row r="129" spans="2:14" x14ac:dyDescent="0.25">
      <c r="B129" s="356" t="s">
        <v>193</v>
      </c>
      <c r="C129" s="357"/>
      <c r="D129" s="175"/>
      <c r="E129" s="121" t="s">
        <v>194</v>
      </c>
      <c r="F129" s="106"/>
      <c r="G129" s="242">
        <f>SUM(G130:G131)</f>
        <v>0</v>
      </c>
      <c r="H129" s="243">
        <f t="shared" ref="H129:N129" si="21">SUM(H130:H131)</f>
        <v>0</v>
      </c>
      <c r="I129" s="243">
        <f t="shared" si="21"/>
        <v>0</v>
      </c>
      <c r="J129" s="243">
        <f t="shared" si="21"/>
        <v>0</v>
      </c>
      <c r="K129" s="243">
        <f t="shared" si="21"/>
        <v>0</v>
      </c>
      <c r="L129" s="243">
        <f t="shared" si="21"/>
        <v>0</v>
      </c>
      <c r="M129" s="243">
        <f t="shared" si="21"/>
        <v>0</v>
      </c>
      <c r="N129" s="244">
        <f t="shared" si="21"/>
        <v>0</v>
      </c>
    </row>
    <row r="130" spans="2:14" ht="26.25" x14ac:dyDescent="0.25">
      <c r="B130" s="353" t="s">
        <v>34</v>
      </c>
      <c r="C130" s="293" t="s">
        <v>195</v>
      </c>
      <c r="D130" s="175"/>
      <c r="E130" s="348" t="s">
        <v>194</v>
      </c>
      <c r="F130" s="106" t="s">
        <v>37</v>
      </c>
      <c r="G130" s="245">
        <f>SUM(H130:N130)</f>
        <v>0</v>
      </c>
      <c r="H130" s="246"/>
      <c r="I130" s="246"/>
      <c r="J130" s="246"/>
      <c r="K130" s="246"/>
      <c r="L130" s="246"/>
      <c r="M130" s="246"/>
      <c r="N130" s="247"/>
    </row>
    <row r="131" spans="2:14" x14ac:dyDescent="0.25">
      <c r="B131" s="355"/>
      <c r="C131" s="19" t="s">
        <v>76</v>
      </c>
      <c r="D131" s="181"/>
      <c r="E131" s="350"/>
      <c r="F131" s="106"/>
      <c r="G131" s="245">
        <f>SUM(H131:N131)</f>
        <v>0</v>
      </c>
      <c r="H131" s="246"/>
      <c r="I131" s="246"/>
      <c r="J131" s="246"/>
      <c r="K131" s="246"/>
      <c r="L131" s="246"/>
      <c r="M131" s="246"/>
      <c r="N131" s="247"/>
    </row>
    <row r="132" spans="2:14" x14ac:dyDescent="0.25">
      <c r="B132" s="356" t="s">
        <v>196</v>
      </c>
      <c r="C132" s="357"/>
      <c r="D132" s="175"/>
      <c r="E132" s="121" t="s">
        <v>197</v>
      </c>
      <c r="F132" s="106"/>
      <c r="G132" s="242">
        <f>SUM(G133:G136)</f>
        <v>32000</v>
      </c>
      <c r="H132" s="243">
        <f t="shared" ref="H132:N132" si="22">SUM(H133:H136)</f>
        <v>32000</v>
      </c>
      <c r="I132" s="243">
        <f t="shared" si="22"/>
        <v>0</v>
      </c>
      <c r="J132" s="243">
        <f t="shared" si="22"/>
        <v>0</v>
      </c>
      <c r="K132" s="243">
        <f t="shared" si="22"/>
        <v>0</v>
      </c>
      <c r="L132" s="243">
        <f t="shared" si="22"/>
        <v>0</v>
      </c>
      <c r="M132" s="243">
        <f t="shared" si="22"/>
        <v>0</v>
      </c>
      <c r="N132" s="244">
        <f t="shared" si="22"/>
        <v>0</v>
      </c>
    </row>
    <row r="133" spans="2:14" x14ac:dyDescent="0.25">
      <c r="B133" s="388" t="s">
        <v>34</v>
      </c>
      <c r="C133" s="16" t="s">
        <v>198</v>
      </c>
      <c r="D133" s="173"/>
      <c r="E133" s="348" t="s">
        <v>197</v>
      </c>
      <c r="F133" s="106" t="s">
        <v>37</v>
      </c>
      <c r="G133" s="245">
        <f t="shared" ref="G133:G139" si="23">SUM(H133:N133)</f>
        <v>0</v>
      </c>
      <c r="H133" s="250">
        <v>0</v>
      </c>
      <c r="I133" s="250">
        <v>0</v>
      </c>
      <c r="J133" s="250">
        <v>0</v>
      </c>
      <c r="K133" s="250">
        <v>0</v>
      </c>
      <c r="L133" s="250">
        <v>0</v>
      </c>
      <c r="M133" s="246"/>
      <c r="N133" s="247"/>
    </row>
    <row r="134" spans="2:14" x14ac:dyDescent="0.25">
      <c r="B134" s="399"/>
      <c r="C134" s="16" t="s">
        <v>199</v>
      </c>
      <c r="D134" s="173"/>
      <c r="E134" s="349"/>
      <c r="F134" s="106" t="s">
        <v>43</v>
      </c>
      <c r="G134" s="245">
        <f t="shared" si="23"/>
        <v>0</v>
      </c>
      <c r="H134" s="250">
        <v>0</v>
      </c>
      <c r="I134" s="250">
        <v>0</v>
      </c>
      <c r="J134" s="250">
        <v>0</v>
      </c>
      <c r="K134" s="250">
        <v>0</v>
      </c>
      <c r="L134" s="250">
        <v>0</v>
      </c>
      <c r="M134" s="246"/>
      <c r="N134" s="247"/>
    </row>
    <row r="135" spans="2:14" x14ac:dyDescent="0.25">
      <c r="B135" s="399"/>
      <c r="C135" s="16" t="s">
        <v>200</v>
      </c>
      <c r="D135" s="173"/>
      <c r="E135" s="349"/>
      <c r="F135" s="106" t="s">
        <v>47</v>
      </c>
      <c r="G135" s="245">
        <f t="shared" si="23"/>
        <v>2000</v>
      </c>
      <c r="H135" s="250">
        <v>2000</v>
      </c>
      <c r="I135" s="250">
        <v>0</v>
      </c>
      <c r="J135" s="250">
        <v>0</v>
      </c>
      <c r="K135" s="250">
        <v>0</v>
      </c>
      <c r="L135" s="250">
        <v>0</v>
      </c>
      <c r="M135" s="246"/>
      <c r="N135" s="247"/>
    </row>
    <row r="136" spans="2:14" x14ac:dyDescent="0.25">
      <c r="B136" s="389"/>
      <c r="C136" s="77" t="s">
        <v>76</v>
      </c>
      <c r="D136" s="174"/>
      <c r="E136" s="350"/>
      <c r="F136" s="106"/>
      <c r="G136" s="245">
        <f t="shared" si="23"/>
        <v>30000</v>
      </c>
      <c r="H136" s="250">
        <v>30000</v>
      </c>
      <c r="I136" s="250">
        <v>0</v>
      </c>
      <c r="J136" s="250">
        <v>0</v>
      </c>
      <c r="K136" s="250">
        <v>0</v>
      </c>
      <c r="L136" s="250">
        <v>0</v>
      </c>
      <c r="M136" s="246"/>
      <c r="N136" s="247"/>
    </row>
    <row r="137" spans="2:14" x14ac:dyDescent="0.25">
      <c r="B137" s="392" t="s">
        <v>201</v>
      </c>
      <c r="C137" s="393"/>
      <c r="D137" s="179"/>
      <c r="E137" s="121" t="s">
        <v>202</v>
      </c>
      <c r="F137" s="106"/>
      <c r="G137" s="242">
        <f t="shared" si="23"/>
        <v>1107000</v>
      </c>
      <c r="H137" s="248">
        <v>544000</v>
      </c>
      <c r="I137" s="248">
        <v>247000</v>
      </c>
      <c r="J137" s="248">
        <v>3000</v>
      </c>
      <c r="K137" s="248">
        <v>311000</v>
      </c>
      <c r="L137" s="248">
        <v>2000</v>
      </c>
      <c r="M137" s="246"/>
      <c r="N137" s="247"/>
    </row>
    <row r="138" spans="2:14" ht="43.5" customHeight="1" x14ac:dyDescent="0.25">
      <c r="B138" s="386" t="s">
        <v>189</v>
      </c>
      <c r="C138" s="387"/>
      <c r="D138" s="180"/>
      <c r="E138" s="122" t="s">
        <v>203</v>
      </c>
      <c r="F138" s="106"/>
      <c r="G138" s="242">
        <f t="shared" si="23"/>
        <v>0</v>
      </c>
      <c r="H138" s="248">
        <v>0</v>
      </c>
      <c r="I138" s="248">
        <v>0</v>
      </c>
      <c r="J138" s="248">
        <v>0</v>
      </c>
      <c r="K138" s="248">
        <v>0</v>
      </c>
      <c r="L138" s="248">
        <v>0</v>
      </c>
      <c r="M138" s="246"/>
      <c r="N138" s="247"/>
    </row>
    <row r="139" spans="2:14" x14ac:dyDescent="0.25">
      <c r="B139" s="386" t="s">
        <v>204</v>
      </c>
      <c r="C139" s="387"/>
      <c r="D139" s="180"/>
      <c r="E139" s="121" t="s">
        <v>205</v>
      </c>
      <c r="F139" s="106"/>
      <c r="G139" s="242">
        <f t="shared" si="23"/>
        <v>0</v>
      </c>
      <c r="H139" s="248">
        <v>0</v>
      </c>
      <c r="I139" s="248">
        <v>0</v>
      </c>
      <c r="J139" s="248">
        <v>0</v>
      </c>
      <c r="K139" s="248">
        <v>0</v>
      </c>
      <c r="L139" s="248">
        <v>0</v>
      </c>
      <c r="M139" s="246"/>
      <c r="N139" s="247"/>
    </row>
    <row r="140" spans="2:14" x14ac:dyDescent="0.25">
      <c r="B140" s="392" t="s">
        <v>206</v>
      </c>
      <c r="C140" s="393"/>
      <c r="D140" s="179"/>
      <c r="E140" s="121" t="s">
        <v>207</v>
      </c>
      <c r="F140" s="106"/>
      <c r="G140" s="242">
        <f>SUM(G141:G145)</f>
        <v>150000</v>
      </c>
      <c r="H140" s="243">
        <f t="shared" ref="H140:N140" si="24">SUM(H141:H145)</f>
        <v>120000</v>
      </c>
      <c r="I140" s="243">
        <f t="shared" si="24"/>
        <v>22000</v>
      </c>
      <c r="J140" s="243">
        <f t="shared" si="24"/>
        <v>4000</v>
      </c>
      <c r="K140" s="243">
        <f t="shared" si="24"/>
        <v>4000</v>
      </c>
      <c r="L140" s="243">
        <f t="shared" si="24"/>
        <v>0</v>
      </c>
      <c r="M140" s="243">
        <f t="shared" si="24"/>
        <v>0</v>
      </c>
      <c r="N140" s="244">
        <f t="shared" si="24"/>
        <v>0</v>
      </c>
    </row>
    <row r="141" spans="2:14" x14ac:dyDescent="0.25">
      <c r="B141" s="388" t="s">
        <v>34</v>
      </c>
      <c r="C141" s="16" t="s">
        <v>208</v>
      </c>
      <c r="D141" s="173"/>
      <c r="E141" s="348" t="s">
        <v>207</v>
      </c>
      <c r="F141" s="106" t="s">
        <v>37</v>
      </c>
      <c r="G141" s="245">
        <f>SUM(H141:N141)</f>
        <v>150000</v>
      </c>
      <c r="H141" s="250">
        <v>120000</v>
      </c>
      <c r="I141" s="250">
        <v>22000</v>
      </c>
      <c r="J141" s="250">
        <v>4000</v>
      </c>
      <c r="K141" s="250">
        <v>4000</v>
      </c>
      <c r="L141" s="250">
        <v>0</v>
      </c>
      <c r="M141" s="246"/>
      <c r="N141" s="247"/>
    </row>
    <row r="142" spans="2:14" x14ac:dyDescent="0.25">
      <c r="B142" s="399"/>
      <c r="C142" s="16" t="s">
        <v>209</v>
      </c>
      <c r="D142" s="173"/>
      <c r="E142" s="349"/>
      <c r="F142" s="106" t="s">
        <v>43</v>
      </c>
      <c r="G142" s="245">
        <f>SUM(H142:N142)</f>
        <v>0</v>
      </c>
      <c r="H142" s="250">
        <v>0</v>
      </c>
      <c r="I142" s="250">
        <v>0</v>
      </c>
      <c r="J142" s="250">
        <v>0</v>
      </c>
      <c r="K142" s="250">
        <v>0</v>
      </c>
      <c r="L142" s="250">
        <v>0</v>
      </c>
      <c r="M142" s="246"/>
      <c r="N142" s="247"/>
    </row>
    <row r="143" spans="2:14" x14ac:dyDescent="0.25">
      <c r="B143" s="399"/>
      <c r="C143" s="16" t="s">
        <v>210</v>
      </c>
      <c r="D143" s="173"/>
      <c r="E143" s="349"/>
      <c r="F143" s="106" t="s">
        <v>47</v>
      </c>
      <c r="G143" s="245">
        <f>SUM(H143:N143)</f>
        <v>0</v>
      </c>
      <c r="H143" s="250">
        <v>0</v>
      </c>
      <c r="I143" s="250">
        <v>0</v>
      </c>
      <c r="J143" s="250">
        <v>0</v>
      </c>
      <c r="K143" s="250">
        <v>0</v>
      </c>
      <c r="L143" s="250">
        <v>0</v>
      </c>
      <c r="M143" s="246"/>
      <c r="N143" s="247"/>
    </row>
    <row r="144" spans="2:14" ht="25.5" x14ac:dyDescent="0.25">
      <c r="B144" s="399"/>
      <c r="C144" s="16" t="s">
        <v>211</v>
      </c>
      <c r="D144" s="173"/>
      <c r="E144" s="349"/>
      <c r="F144" s="106" t="s">
        <v>49</v>
      </c>
      <c r="G144" s="245">
        <f>SUM(H144:N144)</f>
        <v>0</v>
      </c>
      <c r="H144" s="250"/>
      <c r="I144" s="250">
        <v>0</v>
      </c>
      <c r="J144" s="250">
        <v>0</v>
      </c>
      <c r="K144" s="250">
        <v>0</v>
      </c>
      <c r="L144" s="250">
        <v>0</v>
      </c>
      <c r="M144" s="246"/>
      <c r="N144" s="247"/>
    </row>
    <row r="145" spans="2:14" ht="15.75" customHeight="1" x14ac:dyDescent="0.25">
      <c r="B145" s="389"/>
      <c r="C145" s="77" t="s">
        <v>76</v>
      </c>
      <c r="D145" s="182"/>
      <c r="E145" s="350"/>
      <c r="F145" s="106"/>
      <c r="G145" s="245">
        <f>SUM(H145:N145)</f>
        <v>0</v>
      </c>
      <c r="H145" s="250">
        <v>0</v>
      </c>
      <c r="I145" s="250">
        <v>0</v>
      </c>
      <c r="J145" s="250">
        <v>0</v>
      </c>
      <c r="K145" s="250">
        <v>0</v>
      </c>
      <c r="L145" s="250">
        <v>0</v>
      </c>
      <c r="M145" s="246"/>
      <c r="N145" s="247"/>
    </row>
    <row r="146" spans="2:14" x14ac:dyDescent="0.25">
      <c r="B146" s="369" t="s">
        <v>212</v>
      </c>
      <c r="C146" s="370"/>
      <c r="D146" s="171"/>
      <c r="E146" s="123"/>
      <c r="F146" s="107"/>
      <c r="G146" s="256">
        <f>SUM(G147:G149)</f>
        <v>0</v>
      </c>
      <c r="H146" s="257">
        <f t="shared" ref="H146:N146" si="25">SUM(H147:H149)</f>
        <v>0</v>
      </c>
      <c r="I146" s="257">
        <f>SUM(I147:I149)</f>
        <v>0</v>
      </c>
      <c r="J146" s="257">
        <f>SUM(J147:J149)</f>
        <v>0</v>
      </c>
      <c r="K146" s="257">
        <f t="shared" si="25"/>
        <v>0</v>
      </c>
      <c r="L146" s="257">
        <f t="shared" si="25"/>
        <v>0</v>
      </c>
      <c r="M146" s="257">
        <f t="shared" si="25"/>
        <v>0</v>
      </c>
      <c r="N146" s="258">
        <f t="shared" si="25"/>
        <v>0</v>
      </c>
    </row>
    <row r="147" spans="2:14" x14ac:dyDescent="0.25">
      <c r="B147" s="356" t="s">
        <v>213</v>
      </c>
      <c r="C147" s="357"/>
      <c r="D147" s="183"/>
      <c r="E147" s="121" t="s">
        <v>214</v>
      </c>
      <c r="F147" s="96"/>
      <c r="G147" s="242">
        <f>SUM(H147:N147)</f>
        <v>0</v>
      </c>
      <c r="H147" s="246"/>
      <c r="I147" s="246"/>
      <c r="J147" s="246"/>
      <c r="K147" s="246"/>
      <c r="L147" s="246"/>
      <c r="M147" s="246"/>
      <c r="N147" s="247"/>
    </row>
    <row r="148" spans="2:14" x14ac:dyDescent="0.25">
      <c r="B148" s="356" t="s">
        <v>215</v>
      </c>
      <c r="C148" s="357"/>
      <c r="D148" s="183"/>
      <c r="E148" s="121" t="s">
        <v>216</v>
      </c>
      <c r="F148" s="106"/>
      <c r="G148" s="242">
        <f>SUM(H148:N148)</f>
        <v>0</v>
      </c>
      <c r="H148" s="246"/>
      <c r="I148" s="246"/>
      <c r="J148" s="246"/>
      <c r="K148" s="246"/>
      <c r="L148" s="246"/>
      <c r="M148" s="246"/>
      <c r="N148" s="247"/>
    </row>
    <row r="149" spans="2:14" ht="25.5" customHeight="1" x14ac:dyDescent="0.25">
      <c r="B149" s="386" t="s">
        <v>217</v>
      </c>
      <c r="C149" s="387"/>
      <c r="D149" s="184"/>
      <c r="E149" s="122" t="s">
        <v>218</v>
      </c>
      <c r="F149" s="106"/>
      <c r="G149" s="242">
        <f>SUM(H149:N149)</f>
        <v>0</v>
      </c>
      <c r="H149" s="246"/>
      <c r="I149" s="246"/>
      <c r="J149" s="246"/>
      <c r="K149" s="246"/>
      <c r="L149" s="246"/>
      <c r="M149" s="246"/>
      <c r="N149" s="247"/>
    </row>
    <row r="150" spans="2:14" x14ac:dyDescent="0.25">
      <c r="B150" s="400" t="s">
        <v>219</v>
      </c>
      <c r="C150" s="401"/>
      <c r="D150" s="185"/>
      <c r="E150" s="123"/>
      <c r="F150" s="108"/>
      <c r="G150" s="256">
        <f>SUM(G151)</f>
        <v>0</v>
      </c>
      <c r="H150" s="257">
        <f t="shared" ref="H150:N150" si="26">SUM(H151)</f>
        <v>0</v>
      </c>
      <c r="I150" s="257">
        <f t="shared" si="26"/>
        <v>0</v>
      </c>
      <c r="J150" s="257">
        <f t="shared" si="26"/>
        <v>0</v>
      </c>
      <c r="K150" s="257">
        <f t="shared" si="26"/>
        <v>0</v>
      </c>
      <c r="L150" s="257">
        <f t="shared" si="26"/>
        <v>0</v>
      </c>
      <c r="M150" s="257">
        <f t="shared" si="26"/>
        <v>0</v>
      </c>
      <c r="N150" s="258">
        <f t="shared" si="26"/>
        <v>0</v>
      </c>
    </row>
    <row r="151" spans="2:14" x14ac:dyDescent="0.25">
      <c r="B151" s="386" t="s">
        <v>220</v>
      </c>
      <c r="C151" s="387"/>
      <c r="D151" s="184"/>
      <c r="E151" s="121" t="s">
        <v>221</v>
      </c>
      <c r="F151" s="106"/>
      <c r="G151" s="242">
        <f>SUM(H151:N151)</f>
        <v>0</v>
      </c>
      <c r="H151" s="246"/>
      <c r="I151" s="246"/>
      <c r="J151" s="246"/>
      <c r="K151" s="246"/>
      <c r="L151" s="246"/>
      <c r="M151" s="246"/>
      <c r="N151" s="247"/>
    </row>
    <row r="152" spans="2:14" x14ac:dyDescent="0.25">
      <c r="B152" s="369" t="s">
        <v>222</v>
      </c>
      <c r="C152" s="370"/>
      <c r="D152" s="171"/>
      <c r="E152" s="123"/>
      <c r="F152" s="107"/>
      <c r="G152" s="256">
        <f>SUM(G153:G154)</f>
        <v>0</v>
      </c>
      <c r="H152" s="257">
        <f t="shared" ref="H152:N152" si="27">SUM(H153:H154)</f>
        <v>0</v>
      </c>
      <c r="I152" s="257">
        <f t="shared" si="27"/>
        <v>0</v>
      </c>
      <c r="J152" s="257">
        <f t="shared" si="27"/>
        <v>0</v>
      </c>
      <c r="K152" s="257">
        <f t="shared" si="27"/>
        <v>0</v>
      </c>
      <c r="L152" s="257">
        <f t="shared" si="27"/>
        <v>0</v>
      </c>
      <c r="M152" s="257">
        <f t="shared" si="27"/>
        <v>0</v>
      </c>
      <c r="N152" s="258">
        <f t="shared" si="27"/>
        <v>0</v>
      </c>
    </row>
    <row r="153" spans="2:14" x14ac:dyDescent="0.25">
      <c r="B153" s="356" t="s">
        <v>223</v>
      </c>
      <c r="C153" s="357"/>
      <c r="D153" s="183"/>
      <c r="E153" s="121" t="s">
        <v>224</v>
      </c>
      <c r="F153" s="106"/>
      <c r="G153" s="242">
        <f>SUM(H153:N153)</f>
        <v>0</v>
      </c>
      <c r="H153" s="246"/>
      <c r="I153" s="246"/>
      <c r="J153" s="246"/>
      <c r="K153" s="246"/>
      <c r="L153" s="246"/>
      <c r="M153" s="246"/>
      <c r="N153" s="247"/>
    </row>
    <row r="154" spans="2:14" ht="15.75" thickBot="1" x14ac:dyDescent="0.3">
      <c r="B154" s="371" t="s">
        <v>225</v>
      </c>
      <c r="C154" s="372"/>
      <c r="D154" s="186"/>
      <c r="E154" s="124" t="s">
        <v>226</v>
      </c>
      <c r="F154" s="109"/>
      <c r="G154" s="259">
        <f>SUM(H154:N154)</f>
        <v>0</v>
      </c>
      <c r="H154" s="246"/>
      <c r="I154" s="246"/>
      <c r="J154" s="246"/>
      <c r="K154" s="246"/>
      <c r="L154" s="246"/>
      <c r="M154" s="246"/>
      <c r="N154" s="247"/>
    </row>
    <row r="155" spans="2:14" ht="9.9499999999999993" customHeight="1" thickTop="1" thickBot="1" x14ac:dyDescent="0.3">
      <c r="B155" s="41"/>
      <c r="C155" s="42"/>
      <c r="D155" s="187"/>
      <c r="E155" s="43"/>
      <c r="F155" s="110"/>
      <c r="G155" s="262"/>
      <c r="H155" s="263"/>
      <c r="I155" s="263"/>
      <c r="J155" s="263"/>
      <c r="K155" s="263"/>
      <c r="L155" s="263"/>
      <c r="M155" s="263"/>
      <c r="N155" s="264"/>
    </row>
    <row r="156" spans="2:14" ht="16.5" thickTop="1" x14ac:dyDescent="0.25">
      <c r="B156" s="373" t="s">
        <v>227</v>
      </c>
      <c r="C156" s="374"/>
      <c r="D156" s="188"/>
      <c r="E156" s="125"/>
      <c r="F156" s="105"/>
      <c r="G156" s="265">
        <f>G157+G205+G209</f>
        <v>26425000</v>
      </c>
      <c r="H156" s="266">
        <f t="shared" ref="H156:N156" si="28">H157+H205+H209</f>
        <v>21073000</v>
      </c>
      <c r="I156" s="266">
        <f t="shared" si="28"/>
        <v>2707000</v>
      </c>
      <c r="J156" s="266">
        <f t="shared" si="28"/>
        <v>885000</v>
      </c>
      <c r="K156" s="266">
        <f t="shared" si="28"/>
        <v>1267000</v>
      </c>
      <c r="L156" s="266">
        <f t="shared" si="28"/>
        <v>493000</v>
      </c>
      <c r="M156" s="266">
        <f t="shared" si="28"/>
        <v>0</v>
      </c>
      <c r="N156" s="267">
        <f t="shared" si="28"/>
        <v>0</v>
      </c>
    </row>
    <row r="157" spans="2:14" x14ac:dyDescent="0.25">
      <c r="B157" s="364" t="s">
        <v>228</v>
      </c>
      <c r="C157" s="365"/>
      <c r="D157" s="189"/>
      <c r="E157" s="123"/>
      <c r="F157" s="108"/>
      <c r="G157" s="256">
        <f>G158+G159+G181+G188+G189+G190+G191+G192+G193+G194+G201</f>
        <v>1612000</v>
      </c>
      <c r="H157" s="257">
        <f t="shared" ref="H157:N157" si="29">H158+H159+H181+H188+H189+H190+H191+H192+H193+H194+H201</f>
        <v>593000</v>
      </c>
      <c r="I157" s="257">
        <f t="shared" si="29"/>
        <v>870000</v>
      </c>
      <c r="J157" s="257">
        <f t="shared" si="29"/>
        <v>42000</v>
      </c>
      <c r="K157" s="257">
        <f t="shared" si="29"/>
        <v>86000</v>
      </c>
      <c r="L157" s="257">
        <f t="shared" si="29"/>
        <v>21000</v>
      </c>
      <c r="M157" s="257">
        <f t="shared" si="29"/>
        <v>0</v>
      </c>
      <c r="N157" s="258">
        <f t="shared" si="29"/>
        <v>0</v>
      </c>
    </row>
    <row r="158" spans="2:14" x14ac:dyDescent="0.25">
      <c r="B158" s="375" t="s">
        <v>229</v>
      </c>
      <c r="C158" s="376"/>
      <c r="D158" s="190"/>
      <c r="E158" s="121" t="s">
        <v>230</v>
      </c>
      <c r="F158" s="106"/>
      <c r="G158" s="242">
        <f>SUM(H158:N158)</f>
        <v>0</v>
      </c>
      <c r="H158" s="246"/>
      <c r="I158" s="246"/>
      <c r="J158" s="246"/>
      <c r="K158" s="246"/>
      <c r="L158" s="246"/>
      <c r="M158" s="246"/>
      <c r="N158" s="247"/>
    </row>
    <row r="159" spans="2:14" x14ac:dyDescent="0.25">
      <c r="B159" s="375" t="s">
        <v>231</v>
      </c>
      <c r="C159" s="376"/>
      <c r="D159" s="190"/>
      <c r="E159" s="121" t="s">
        <v>232</v>
      </c>
      <c r="F159" s="106"/>
      <c r="G159" s="242">
        <f>SUM(G160:G180)</f>
        <v>1425000</v>
      </c>
      <c r="H159" s="243">
        <f t="shared" ref="H159:N159" si="30">SUM(H160:H180)</f>
        <v>495000</v>
      </c>
      <c r="I159" s="243">
        <f t="shared" si="30"/>
        <v>790000</v>
      </c>
      <c r="J159" s="243">
        <f t="shared" si="30"/>
        <v>40000</v>
      </c>
      <c r="K159" s="243">
        <f t="shared" si="30"/>
        <v>80000</v>
      </c>
      <c r="L159" s="243">
        <f t="shared" si="30"/>
        <v>20000</v>
      </c>
      <c r="M159" s="243">
        <f t="shared" si="30"/>
        <v>0</v>
      </c>
      <c r="N159" s="244">
        <f t="shared" si="30"/>
        <v>0</v>
      </c>
    </row>
    <row r="160" spans="2:14" x14ac:dyDescent="0.25">
      <c r="B160" s="353" t="s">
        <v>34</v>
      </c>
      <c r="C160" s="16" t="s">
        <v>233</v>
      </c>
      <c r="D160" s="173"/>
      <c r="E160" s="348" t="s">
        <v>232</v>
      </c>
      <c r="F160" s="106" t="s">
        <v>37</v>
      </c>
      <c r="G160" s="245">
        <f t="shared" ref="G160:G180" si="31">SUM(H160:N160)</f>
        <v>0</v>
      </c>
      <c r="H160" s="250">
        <v>0</v>
      </c>
      <c r="I160" s="250">
        <v>0</v>
      </c>
      <c r="J160" s="250">
        <v>0</v>
      </c>
      <c r="K160" s="250">
        <v>0</v>
      </c>
      <c r="L160" s="250">
        <v>0</v>
      </c>
      <c r="M160" s="246"/>
      <c r="N160" s="247"/>
    </row>
    <row r="161" spans="2:14" x14ac:dyDescent="0.25">
      <c r="B161" s="354"/>
      <c r="C161" s="16" t="s">
        <v>234</v>
      </c>
      <c r="D161" s="173"/>
      <c r="E161" s="349"/>
      <c r="F161" s="106" t="s">
        <v>63</v>
      </c>
      <c r="G161" s="245">
        <f t="shared" si="31"/>
        <v>0</v>
      </c>
      <c r="H161" s="250">
        <v>0</v>
      </c>
      <c r="I161" s="250">
        <v>0</v>
      </c>
      <c r="J161" s="250">
        <v>0</v>
      </c>
      <c r="K161" s="250">
        <v>0</v>
      </c>
      <c r="L161" s="250">
        <v>0</v>
      </c>
      <c r="M161" s="246"/>
      <c r="N161" s="247"/>
    </row>
    <row r="162" spans="2:14" x14ac:dyDescent="0.25">
      <c r="B162" s="354"/>
      <c r="C162" s="16" t="s">
        <v>235</v>
      </c>
      <c r="D162" s="173"/>
      <c r="E162" s="349"/>
      <c r="F162" s="106" t="s">
        <v>65</v>
      </c>
      <c r="G162" s="245">
        <f t="shared" si="31"/>
        <v>0</v>
      </c>
      <c r="H162" s="250">
        <v>0</v>
      </c>
      <c r="I162" s="250">
        <v>0</v>
      </c>
      <c r="J162" s="250">
        <v>0</v>
      </c>
      <c r="K162" s="250">
        <v>0</v>
      </c>
      <c r="L162" s="250">
        <v>0</v>
      </c>
      <c r="M162" s="246"/>
      <c r="N162" s="247"/>
    </row>
    <row r="163" spans="2:14" x14ac:dyDescent="0.25">
      <c r="B163" s="354"/>
      <c r="C163" s="16" t="s">
        <v>236</v>
      </c>
      <c r="D163" s="173"/>
      <c r="E163" s="349"/>
      <c r="F163" s="106" t="s">
        <v>67</v>
      </c>
      <c r="G163" s="245">
        <f t="shared" si="31"/>
        <v>0</v>
      </c>
      <c r="H163" s="250">
        <v>0</v>
      </c>
      <c r="I163" s="250">
        <v>0</v>
      </c>
      <c r="J163" s="250">
        <v>0</v>
      </c>
      <c r="K163" s="250">
        <v>0</v>
      </c>
      <c r="L163" s="250">
        <v>0</v>
      </c>
      <c r="M163" s="246"/>
      <c r="N163" s="247"/>
    </row>
    <row r="164" spans="2:14" x14ac:dyDescent="0.25">
      <c r="B164" s="354"/>
      <c r="C164" s="16" t="s">
        <v>237</v>
      </c>
      <c r="D164" s="173"/>
      <c r="E164" s="349"/>
      <c r="F164" s="106" t="s">
        <v>69</v>
      </c>
      <c r="G164" s="245">
        <f t="shared" si="31"/>
        <v>0</v>
      </c>
      <c r="H164" s="250">
        <v>0</v>
      </c>
      <c r="I164" s="250">
        <v>0</v>
      </c>
      <c r="J164" s="250">
        <v>0</v>
      </c>
      <c r="K164" s="250">
        <v>0</v>
      </c>
      <c r="L164" s="250">
        <v>0</v>
      </c>
      <c r="M164" s="246"/>
      <c r="N164" s="247"/>
    </row>
    <row r="165" spans="2:14" x14ac:dyDescent="0.25">
      <c r="B165" s="354"/>
      <c r="C165" s="16" t="s">
        <v>238</v>
      </c>
      <c r="D165" s="173"/>
      <c r="E165" s="349"/>
      <c r="F165" s="106" t="s">
        <v>71</v>
      </c>
      <c r="G165" s="245">
        <f t="shared" si="31"/>
        <v>0</v>
      </c>
      <c r="H165" s="250">
        <v>0</v>
      </c>
      <c r="I165" s="250">
        <v>0</v>
      </c>
      <c r="J165" s="250">
        <v>0</v>
      </c>
      <c r="K165" s="250">
        <v>0</v>
      </c>
      <c r="L165" s="250">
        <v>0</v>
      </c>
      <c r="M165" s="246"/>
      <c r="N165" s="247"/>
    </row>
    <row r="166" spans="2:14" x14ac:dyDescent="0.25">
      <c r="B166" s="354"/>
      <c r="C166" s="16" t="s">
        <v>239</v>
      </c>
      <c r="D166" s="173"/>
      <c r="E166" s="349"/>
      <c r="F166" s="106" t="s">
        <v>73</v>
      </c>
      <c r="G166" s="245">
        <f t="shared" si="31"/>
        <v>0</v>
      </c>
      <c r="H166" s="250">
        <v>0</v>
      </c>
      <c r="I166" s="250">
        <v>0</v>
      </c>
      <c r="J166" s="250">
        <v>0</v>
      </c>
      <c r="K166" s="250">
        <v>0</v>
      </c>
      <c r="L166" s="250">
        <v>0</v>
      </c>
      <c r="M166" s="246"/>
      <c r="N166" s="247"/>
    </row>
    <row r="167" spans="2:14" x14ac:dyDescent="0.25">
      <c r="B167" s="354"/>
      <c r="C167" s="16" t="s">
        <v>240</v>
      </c>
      <c r="D167" s="173"/>
      <c r="E167" s="349"/>
      <c r="F167" s="106" t="s">
        <v>75</v>
      </c>
      <c r="G167" s="245">
        <f t="shared" si="31"/>
        <v>0</v>
      </c>
      <c r="H167" s="250">
        <v>0</v>
      </c>
      <c r="I167" s="250">
        <v>0</v>
      </c>
      <c r="J167" s="250">
        <v>0</v>
      </c>
      <c r="K167" s="250">
        <v>0</v>
      </c>
      <c r="L167" s="250">
        <v>0</v>
      </c>
      <c r="M167" s="246"/>
      <c r="N167" s="247"/>
    </row>
    <row r="168" spans="2:14" x14ac:dyDescent="0.25">
      <c r="B168" s="354"/>
      <c r="C168" s="16" t="s">
        <v>241</v>
      </c>
      <c r="D168" s="191"/>
      <c r="E168" s="349"/>
      <c r="F168" s="106" t="s">
        <v>143</v>
      </c>
      <c r="G168" s="245">
        <f t="shared" si="31"/>
        <v>30000</v>
      </c>
      <c r="H168" s="250">
        <v>30000</v>
      </c>
      <c r="I168" s="250">
        <v>0</v>
      </c>
      <c r="J168" s="250">
        <v>0</v>
      </c>
      <c r="K168" s="250">
        <v>0</v>
      </c>
      <c r="L168" s="250">
        <v>0</v>
      </c>
      <c r="M168" s="246"/>
      <c r="N168" s="247"/>
    </row>
    <row r="169" spans="2:14" ht="25.5" x14ac:dyDescent="0.25">
      <c r="B169" s="354"/>
      <c r="C169" s="16" t="s">
        <v>242</v>
      </c>
      <c r="D169" s="191"/>
      <c r="E169" s="349"/>
      <c r="F169" s="106" t="s">
        <v>43</v>
      </c>
      <c r="G169" s="245">
        <f t="shared" si="31"/>
        <v>0</v>
      </c>
      <c r="H169" s="250">
        <v>0</v>
      </c>
      <c r="I169" s="250">
        <v>0</v>
      </c>
      <c r="J169" s="250">
        <v>0</v>
      </c>
      <c r="K169" s="250">
        <v>0</v>
      </c>
      <c r="L169" s="250">
        <v>0</v>
      </c>
      <c r="M169" s="246"/>
      <c r="N169" s="247"/>
    </row>
    <row r="170" spans="2:14" x14ac:dyDescent="0.25">
      <c r="B170" s="354"/>
      <c r="C170" s="16" t="s">
        <v>243</v>
      </c>
      <c r="D170" s="191"/>
      <c r="E170" s="349"/>
      <c r="F170" s="106" t="s">
        <v>47</v>
      </c>
      <c r="G170" s="245">
        <f t="shared" si="31"/>
        <v>0</v>
      </c>
      <c r="H170" s="250">
        <v>0</v>
      </c>
      <c r="I170" s="250">
        <v>0</v>
      </c>
      <c r="J170" s="250">
        <v>0</v>
      </c>
      <c r="K170" s="250">
        <v>0</v>
      </c>
      <c r="L170" s="250">
        <v>0</v>
      </c>
      <c r="M170" s="246"/>
      <c r="N170" s="247"/>
    </row>
    <row r="171" spans="2:14" x14ac:dyDescent="0.25">
      <c r="B171" s="354"/>
      <c r="C171" s="16" t="s">
        <v>244</v>
      </c>
      <c r="D171" s="191"/>
      <c r="E171" s="349"/>
      <c r="F171" s="106" t="s">
        <v>155</v>
      </c>
      <c r="G171" s="245">
        <f t="shared" si="31"/>
        <v>0</v>
      </c>
      <c r="H171" s="250">
        <v>0</v>
      </c>
      <c r="I171" s="250">
        <v>0</v>
      </c>
      <c r="J171" s="250">
        <v>0</v>
      </c>
      <c r="K171" s="250">
        <v>0</v>
      </c>
      <c r="L171" s="250">
        <v>0</v>
      </c>
      <c r="M171" s="246"/>
      <c r="N171" s="247"/>
    </row>
    <row r="172" spans="2:14" x14ac:dyDescent="0.25">
      <c r="B172" s="354"/>
      <c r="C172" s="16" t="s">
        <v>245</v>
      </c>
      <c r="D172" s="191"/>
      <c r="E172" s="349"/>
      <c r="F172" s="106" t="s">
        <v>49</v>
      </c>
      <c r="G172" s="245">
        <f t="shared" si="31"/>
        <v>0</v>
      </c>
      <c r="H172" s="250">
        <v>0</v>
      </c>
      <c r="I172" s="250">
        <v>0</v>
      </c>
      <c r="J172" s="250">
        <v>0</v>
      </c>
      <c r="K172" s="250">
        <v>0</v>
      </c>
      <c r="L172" s="250">
        <v>0</v>
      </c>
      <c r="M172" s="246"/>
      <c r="N172" s="247"/>
    </row>
    <row r="173" spans="2:14" x14ac:dyDescent="0.25">
      <c r="B173" s="354"/>
      <c r="C173" s="16" t="s">
        <v>246</v>
      </c>
      <c r="D173" s="191"/>
      <c r="E173" s="349"/>
      <c r="F173" s="106" t="s">
        <v>51</v>
      </c>
      <c r="G173" s="245">
        <f t="shared" si="31"/>
        <v>0</v>
      </c>
      <c r="H173" s="250">
        <v>0</v>
      </c>
      <c r="I173" s="250">
        <v>0</v>
      </c>
      <c r="J173" s="250">
        <v>0</v>
      </c>
      <c r="K173" s="250">
        <v>0</v>
      </c>
      <c r="L173" s="250">
        <v>0</v>
      </c>
      <c r="M173" s="246"/>
      <c r="N173" s="247"/>
    </row>
    <row r="174" spans="2:14" x14ac:dyDescent="0.25">
      <c r="B174" s="354"/>
      <c r="C174" s="16" t="s">
        <v>247</v>
      </c>
      <c r="D174" s="191"/>
      <c r="E174" s="349"/>
      <c r="F174" s="106" t="s">
        <v>53</v>
      </c>
      <c r="G174" s="245">
        <f t="shared" si="31"/>
        <v>0</v>
      </c>
      <c r="H174" s="250">
        <v>0</v>
      </c>
      <c r="I174" s="250">
        <v>0</v>
      </c>
      <c r="J174" s="250">
        <v>0</v>
      </c>
      <c r="K174" s="250">
        <v>0</v>
      </c>
      <c r="L174" s="250">
        <v>0</v>
      </c>
      <c r="M174" s="246"/>
      <c r="N174" s="247"/>
    </row>
    <row r="175" spans="2:14" x14ac:dyDescent="0.25">
      <c r="B175" s="354"/>
      <c r="C175" s="16" t="s">
        <v>248</v>
      </c>
      <c r="D175" s="191"/>
      <c r="E175" s="349"/>
      <c r="F175" s="106" t="s">
        <v>39</v>
      </c>
      <c r="G175" s="245">
        <f t="shared" si="31"/>
        <v>0</v>
      </c>
      <c r="H175" s="250">
        <v>0</v>
      </c>
      <c r="I175" s="250">
        <v>0</v>
      </c>
      <c r="J175" s="250">
        <v>0</v>
      </c>
      <c r="K175" s="250">
        <v>0</v>
      </c>
      <c r="L175" s="250">
        <v>0</v>
      </c>
      <c r="M175" s="246"/>
      <c r="N175" s="247"/>
    </row>
    <row r="176" spans="2:14" x14ac:dyDescent="0.25">
      <c r="B176" s="354"/>
      <c r="C176" s="16" t="s">
        <v>249</v>
      </c>
      <c r="D176" s="191"/>
      <c r="E176" s="349"/>
      <c r="F176" s="106" t="s">
        <v>41</v>
      </c>
      <c r="G176" s="245">
        <f t="shared" si="31"/>
        <v>1350000</v>
      </c>
      <c r="H176" s="250">
        <v>420000</v>
      </c>
      <c r="I176" s="250">
        <v>790000</v>
      </c>
      <c r="J176" s="250">
        <v>40000</v>
      </c>
      <c r="K176" s="250">
        <v>80000</v>
      </c>
      <c r="L176" s="250">
        <v>20000</v>
      </c>
      <c r="M176" s="246"/>
      <c r="N176" s="247"/>
    </row>
    <row r="177" spans="2:14" x14ac:dyDescent="0.25">
      <c r="B177" s="354"/>
      <c r="C177" s="16" t="s">
        <v>250</v>
      </c>
      <c r="D177" s="191"/>
      <c r="E177" s="349"/>
      <c r="F177" s="106" t="s">
        <v>127</v>
      </c>
      <c r="G177" s="245">
        <f t="shared" si="31"/>
        <v>0</v>
      </c>
      <c r="H177" s="250">
        <v>0</v>
      </c>
      <c r="I177" s="250">
        <v>0</v>
      </c>
      <c r="J177" s="250">
        <v>0</v>
      </c>
      <c r="K177" s="250">
        <v>0</v>
      </c>
      <c r="L177" s="250">
        <v>0</v>
      </c>
      <c r="M177" s="246"/>
      <c r="N177" s="247"/>
    </row>
    <row r="178" spans="2:14" x14ac:dyDescent="0.25">
      <c r="B178" s="354"/>
      <c r="C178" s="16" t="s">
        <v>251</v>
      </c>
      <c r="D178" s="191"/>
      <c r="E178" s="349"/>
      <c r="F178" s="106" t="s">
        <v>129</v>
      </c>
      <c r="G178" s="245">
        <f t="shared" si="31"/>
        <v>0</v>
      </c>
      <c r="H178" s="250">
        <v>0</v>
      </c>
      <c r="I178" s="250">
        <v>0</v>
      </c>
      <c r="J178" s="250">
        <v>0</v>
      </c>
      <c r="K178" s="250">
        <v>0</v>
      </c>
      <c r="L178" s="250">
        <v>0</v>
      </c>
      <c r="M178" s="246"/>
      <c r="N178" s="247"/>
    </row>
    <row r="179" spans="2:14" x14ac:dyDescent="0.25">
      <c r="B179" s="354"/>
      <c r="C179" s="16" t="s">
        <v>252</v>
      </c>
      <c r="D179" s="191"/>
      <c r="E179" s="349"/>
      <c r="F179" s="106" t="s">
        <v>45</v>
      </c>
      <c r="G179" s="245">
        <f t="shared" si="31"/>
        <v>0</v>
      </c>
      <c r="H179" s="250">
        <v>0</v>
      </c>
      <c r="I179" s="250">
        <v>0</v>
      </c>
      <c r="J179" s="250">
        <v>0</v>
      </c>
      <c r="K179" s="250">
        <v>0</v>
      </c>
      <c r="L179" s="250">
        <v>0</v>
      </c>
      <c r="M179" s="246"/>
      <c r="N179" s="247"/>
    </row>
    <row r="180" spans="2:14" x14ac:dyDescent="0.25">
      <c r="B180" s="355"/>
      <c r="C180" s="77" t="s">
        <v>76</v>
      </c>
      <c r="D180" s="192"/>
      <c r="E180" s="350"/>
      <c r="F180" s="106"/>
      <c r="G180" s="245">
        <f t="shared" si="31"/>
        <v>45000</v>
      </c>
      <c r="H180" s="250">
        <v>45000</v>
      </c>
      <c r="I180" s="250">
        <v>0</v>
      </c>
      <c r="J180" s="250">
        <v>0</v>
      </c>
      <c r="K180" s="250">
        <v>0</v>
      </c>
      <c r="L180" s="250">
        <v>0</v>
      </c>
      <c r="M180" s="246"/>
      <c r="N180" s="247"/>
    </row>
    <row r="181" spans="2:14" x14ac:dyDescent="0.25">
      <c r="B181" s="392" t="s">
        <v>253</v>
      </c>
      <c r="C181" s="393"/>
      <c r="D181" s="193"/>
      <c r="E181" s="121" t="s">
        <v>254</v>
      </c>
      <c r="F181" s="106"/>
      <c r="G181" s="242">
        <f>SUM(G182:G187)</f>
        <v>0</v>
      </c>
      <c r="H181" s="243">
        <f t="shared" ref="H181:N181" si="32">SUM(H182:H187)</f>
        <v>0</v>
      </c>
      <c r="I181" s="243">
        <f t="shared" si="32"/>
        <v>0</v>
      </c>
      <c r="J181" s="243">
        <f t="shared" si="32"/>
        <v>0</v>
      </c>
      <c r="K181" s="243">
        <f t="shared" si="32"/>
        <v>0</v>
      </c>
      <c r="L181" s="243">
        <f t="shared" si="32"/>
        <v>0</v>
      </c>
      <c r="M181" s="243">
        <f t="shared" si="32"/>
        <v>0</v>
      </c>
      <c r="N181" s="244">
        <f t="shared" si="32"/>
        <v>0</v>
      </c>
    </row>
    <row r="182" spans="2:14" x14ac:dyDescent="0.25">
      <c r="B182" s="394" t="s">
        <v>34</v>
      </c>
      <c r="C182" s="16" t="s">
        <v>255</v>
      </c>
      <c r="D182" s="191"/>
      <c r="E182" s="348" t="s">
        <v>254</v>
      </c>
      <c r="F182" s="106" t="s">
        <v>37</v>
      </c>
      <c r="G182" s="245">
        <f t="shared" ref="G182:G193" si="33">SUM(H182:N182)</f>
        <v>0</v>
      </c>
      <c r="H182" s="250">
        <v>0</v>
      </c>
      <c r="I182" s="250">
        <v>0</v>
      </c>
      <c r="J182" s="250">
        <v>0</v>
      </c>
      <c r="K182" s="250">
        <v>0</v>
      </c>
      <c r="L182" s="250">
        <v>0</v>
      </c>
      <c r="M182" s="246"/>
      <c r="N182" s="247"/>
    </row>
    <row r="183" spans="2:14" x14ac:dyDescent="0.25">
      <c r="B183" s="395"/>
      <c r="C183" s="16" t="s">
        <v>256</v>
      </c>
      <c r="D183" s="191"/>
      <c r="E183" s="349"/>
      <c r="F183" s="106" t="s">
        <v>51</v>
      </c>
      <c r="G183" s="245">
        <f t="shared" si="33"/>
        <v>0</v>
      </c>
      <c r="H183" s="250">
        <v>0</v>
      </c>
      <c r="I183" s="250">
        <v>0</v>
      </c>
      <c r="J183" s="250">
        <v>0</v>
      </c>
      <c r="K183" s="250">
        <v>0</v>
      </c>
      <c r="L183" s="250">
        <v>0</v>
      </c>
      <c r="M183" s="246"/>
      <c r="N183" s="247"/>
    </row>
    <row r="184" spans="2:14" x14ac:dyDescent="0.25">
      <c r="B184" s="395"/>
      <c r="C184" s="18" t="s">
        <v>257</v>
      </c>
      <c r="D184" s="194"/>
      <c r="E184" s="349"/>
      <c r="F184" s="106" t="s">
        <v>43</v>
      </c>
      <c r="G184" s="245">
        <f t="shared" si="33"/>
        <v>0</v>
      </c>
      <c r="H184" s="250">
        <v>0</v>
      </c>
      <c r="I184" s="250">
        <v>0</v>
      </c>
      <c r="J184" s="250">
        <v>0</v>
      </c>
      <c r="K184" s="250">
        <v>0</v>
      </c>
      <c r="L184" s="250">
        <v>0</v>
      </c>
      <c r="M184" s="246"/>
      <c r="N184" s="247"/>
    </row>
    <row r="185" spans="2:14" x14ac:dyDescent="0.25">
      <c r="B185" s="395"/>
      <c r="C185" s="18" t="s">
        <v>258</v>
      </c>
      <c r="D185" s="194"/>
      <c r="E185" s="349"/>
      <c r="F185" s="106" t="s">
        <v>47</v>
      </c>
      <c r="G185" s="245">
        <f t="shared" si="33"/>
        <v>0</v>
      </c>
      <c r="H185" s="250">
        <v>0</v>
      </c>
      <c r="I185" s="250">
        <v>0</v>
      </c>
      <c r="J185" s="250">
        <v>0</v>
      </c>
      <c r="K185" s="250">
        <v>0</v>
      </c>
      <c r="L185" s="250">
        <v>0</v>
      </c>
      <c r="M185" s="246"/>
      <c r="N185" s="247"/>
    </row>
    <row r="186" spans="2:14" x14ac:dyDescent="0.25">
      <c r="B186" s="395"/>
      <c r="C186" s="18" t="s">
        <v>259</v>
      </c>
      <c r="D186" s="194"/>
      <c r="E186" s="349"/>
      <c r="F186" s="106" t="s">
        <v>49</v>
      </c>
      <c r="G186" s="245">
        <f t="shared" si="33"/>
        <v>0</v>
      </c>
      <c r="H186" s="250">
        <v>0</v>
      </c>
      <c r="I186" s="250">
        <v>0</v>
      </c>
      <c r="J186" s="250">
        <v>0</v>
      </c>
      <c r="K186" s="250">
        <v>0</v>
      </c>
      <c r="L186" s="250">
        <v>0</v>
      </c>
      <c r="M186" s="246"/>
      <c r="N186" s="247"/>
    </row>
    <row r="187" spans="2:14" x14ac:dyDescent="0.25">
      <c r="B187" s="396"/>
      <c r="C187" s="75" t="s">
        <v>76</v>
      </c>
      <c r="D187" s="195"/>
      <c r="E187" s="350"/>
      <c r="F187" s="106"/>
      <c r="G187" s="245">
        <f t="shared" si="33"/>
        <v>0</v>
      </c>
      <c r="H187" s="250">
        <v>0</v>
      </c>
      <c r="I187" s="250">
        <v>0</v>
      </c>
      <c r="J187" s="250">
        <v>0</v>
      </c>
      <c r="K187" s="250">
        <v>0</v>
      </c>
      <c r="L187" s="250">
        <v>0</v>
      </c>
      <c r="M187" s="246"/>
      <c r="N187" s="247"/>
    </row>
    <row r="188" spans="2:14" x14ac:dyDescent="0.25">
      <c r="B188" s="375" t="s">
        <v>260</v>
      </c>
      <c r="C188" s="376"/>
      <c r="D188" s="196"/>
      <c r="E188" s="121" t="s">
        <v>261</v>
      </c>
      <c r="F188" s="106"/>
      <c r="G188" s="242">
        <f t="shared" si="33"/>
        <v>169000</v>
      </c>
      <c r="H188" s="248">
        <v>80000</v>
      </c>
      <c r="I188" s="248">
        <v>80000</v>
      </c>
      <c r="J188" s="248">
        <v>2000</v>
      </c>
      <c r="K188" s="248">
        <v>6000</v>
      </c>
      <c r="L188" s="248">
        <v>1000</v>
      </c>
      <c r="M188" s="246"/>
      <c r="N188" s="247"/>
    </row>
    <row r="189" spans="2:14" x14ac:dyDescent="0.25">
      <c r="B189" s="377" t="s">
        <v>262</v>
      </c>
      <c r="C189" s="378"/>
      <c r="D189" s="197"/>
      <c r="E189" s="121" t="s">
        <v>263</v>
      </c>
      <c r="F189" s="106"/>
      <c r="G189" s="242">
        <f t="shared" si="33"/>
        <v>0</v>
      </c>
      <c r="H189" s="248">
        <v>0</v>
      </c>
      <c r="I189" s="248">
        <v>0</v>
      </c>
      <c r="J189" s="248">
        <v>0</v>
      </c>
      <c r="K189" s="248">
        <v>0</v>
      </c>
      <c r="L189" s="248">
        <v>0</v>
      </c>
      <c r="M189" s="246"/>
      <c r="N189" s="247"/>
    </row>
    <row r="190" spans="2:14" ht="26.25" x14ac:dyDescent="0.25">
      <c r="B190" s="377" t="s">
        <v>264</v>
      </c>
      <c r="C190" s="378"/>
      <c r="D190" s="197"/>
      <c r="E190" s="122" t="s">
        <v>265</v>
      </c>
      <c r="F190" s="106"/>
      <c r="G190" s="242">
        <f t="shared" si="33"/>
        <v>0</v>
      </c>
      <c r="H190" s="248">
        <v>0</v>
      </c>
      <c r="I190" s="248">
        <v>0</v>
      </c>
      <c r="J190" s="248">
        <v>0</v>
      </c>
      <c r="K190" s="248">
        <v>0</v>
      </c>
      <c r="L190" s="248">
        <v>0</v>
      </c>
      <c r="M190" s="246"/>
      <c r="N190" s="247"/>
    </row>
    <row r="191" spans="2:14" x14ac:dyDescent="0.25">
      <c r="B191" s="375" t="s">
        <v>266</v>
      </c>
      <c r="C191" s="376"/>
      <c r="D191" s="196"/>
      <c r="E191" s="121" t="s">
        <v>267</v>
      </c>
      <c r="F191" s="106"/>
      <c r="G191" s="242">
        <f t="shared" si="33"/>
        <v>0</v>
      </c>
      <c r="H191" s="248">
        <v>0</v>
      </c>
      <c r="I191" s="248">
        <v>0</v>
      </c>
      <c r="J191" s="248">
        <v>0</v>
      </c>
      <c r="K191" s="248">
        <v>0</v>
      </c>
      <c r="L191" s="248">
        <v>0</v>
      </c>
      <c r="M191" s="246"/>
      <c r="N191" s="247"/>
    </row>
    <row r="192" spans="2:14" x14ac:dyDescent="0.25">
      <c r="B192" s="377" t="s">
        <v>268</v>
      </c>
      <c r="C192" s="378"/>
      <c r="D192" s="197"/>
      <c r="E192" s="121" t="s">
        <v>269</v>
      </c>
      <c r="F192" s="106"/>
      <c r="G192" s="242">
        <f t="shared" si="33"/>
        <v>0</v>
      </c>
      <c r="H192" s="248">
        <v>0</v>
      </c>
      <c r="I192" s="248">
        <v>0</v>
      </c>
      <c r="J192" s="248">
        <v>0</v>
      </c>
      <c r="K192" s="248">
        <v>0</v>
      </c>
      <c r="L192" s="248">
        <v>0</v>
      </c>
      <c r="M192" s="246"/>
      <c r="N192" s="247"/>
    </row>
    <row r="193" spans="2:14" x14ac:dyDescent="0.25">
      <c r="B193" s="397" t="s">
        <v>270</v>
      </c>
      <c r="C193" s="398"/>
      <c r="D193" s="198"/>
      <c r="E193" s="121" t="s">
        <v>271</v>
      </c>
      <c r="F193" s="106"/>
      <c r="G193" s="242">
        <f t="shared" si="33"/>
        <v>0</v>
      </c>
      <c r="H193" s="248">
        <v>0</v>
      </c>
      <c r="I193" s="248">
        <v>0</v>
      </c>
      <c r="J193" s="248">
        <v>0</v>
      </c>
      <c r="K193" s="248">
        <v>0</v>
      </c>
      <c r="L193" s="248">
        <v>0</v>
      </c>
      <c r="M193" s="246"/>
      <c r="N193" s="247"/>
    </row>
    <row r="194" spans="2:14" x14ac:dyDescent="0.25">
      <c r="B194" s="375" t="s">
        <v>272</v>
      </c>
      <c r="C194" s="376"/>
      <c r="D194" s="196"/>
      <c r="E194" s="121" t="s">
        <v>273</v>
      </c>
      <c r="F194" s="106"/>
      <c r="G194" s="242">
        <f>SUM(G195:G200)</f>
        <v>15000</v>
      </c>
      <c r="H194" s="243">
        <f t="shared" ref="H194:N194" si="34">SUM(H195:H200)</f>
        <v>15000</v>
      </c>
      <c r="I194" s="243">
        <f t="shared" si="34"/>
        <v>0</v>
      </c>
      <c r="J194" s="243">
        <f t="shared" si="34"/>
        <v>0</v>
      </c>
      <c r="K194" s="243">
        <f t="shared" si="34"/>
        <v>0</v>
      </c>
      <c r="L194" s="243">
        <f t="shared" si="34"/>
        <v>0</v>
      </c>
      <c r="M194" s="243">
        <f t="shared" si="34"/>
        <v>0</v>
      </c>
      <c r="N194" s="244">
        <f t="shared" si="34"/>
        <v>0</v>
      </c>
    </row>
    <row r="195" spans="2:14" x14ac:dyDescent="0.25">
      <c r="B195" s="379" t="s">
        <v>34</v>
      </c>
      <c r="C195" s="16" t="s">
        <v>274</v>
      </c>
      <c r="D195" s="191"/>
      <c r="E195" s="348" t="s">
        <v>273</v>
      </c>
      <c r="F195" s="106" t="s">
        <v>59</v>
      </c>
      <c r="G195" s="245">
        <f t="shared" ref="G195:G200" si="35">SUM(H195:N195)</f>
        <v>15000</v>
      </c>
      <c r="H195" s="246">
        <v>15000</v>
      </c>
      <c r="I195" s="246"/>
      <c r="J195" s="246"/>
      <c r="K195" s="246"/>
      <c r="L195" s="246"/>
      <c r="M195" s="246"/>
      <c r="N195" s="247"/>
    </row>
    <row r="196" spans="2:14" ht="25.5" x14ac:dyDescent="0.25">
      <c r="B196" s="380"/>
      <c r="C196" s="16" t="s">
        <v>275</v>
      </c>
      <c r="D196" s="191"/>
      <c r="E196" s="349"/>
      <c r="F196" s="106" t="s">
        <v>37</v>
      </c>
      <c r="G196" s="245">
        <f t="shared" si="35"/>
        <v>0</v>
      </c>
      <c r="H196" s="246"/>
      <c r="I196" s="246"/>
      <c r="J196" s="246"/>
      <c r="K196" s="246"/>
      <c r="L196" s="246"/>
      <c r="M196" s="246"/>
      <c r="N196" s="247"/>
    </row>
    <row r="197" spans="2:14" x14ac:dyDescent="0.25">
      <c r="B197" s="380"/>
      <c r="C197" s="16" t="s">
        <v>276</v>
      </c>
      <c r="D197" s="191"/>
      <c r="E197" s="349"/>
      <c r="F197" s="106" t="s">
        <v>45</v>
      </c>
      <c r="G197" s="245">
        <f t="shared" si="35"/>
        <v>0</v>
      </c>
      <c r="H197" s="246"/>
      <c r="I197" s="246"/>
      <c r="J197" s="246"/>
      <c r="K197" s="246"/>
      <c r="L197" s="246"/>
      <c r="M197" s="246"/>
      <c r="N197" s="247"/>
    </row>
    <row r="198" spans="2:14" x14ac:dyDescent="0.25">
      <c r="B198" s="380"/>
      <c r="C198" s="16" t="s">
        <v>277</v>
      </c>
      <c r="D198" s="191"/>
      <c r="E198" s="349"/>
      <c r="F198" s="106" t="s">
        <v>278</v>
      </c>
      <c r="G198" s="245">
        <f t="shared" si="35"/>
        <v>0</v>
      </c>
      <c r="H198" s="246"/>
      <c r="I198" s="246"/>
      <c r="J198" s="246"/>
      <c r="K198" s="246"/>
      <c r="L198" s="246"/>
      <c r="M198" s="246"/>
      <c r="N198" s="247"/>
    </row>
    <row r="199" spans="2:14" x14ac:dyDescent="0.25">
      <c r="B199" s="380"/>
      <c r="C199" s="16" t="s">
        <v>279</v>
      </c>
      <c r="D199" s="191"/>
      <c r="E199" s="349"/>
      <c r="F199" s="106" t="s">
        <v>280</v>
      </c>
      <c r="G199" s="245">
        <f t="shared" si="35"/>
        <v>0</v>
      </c>
      <c r="H199" s="246"/>
      <c r="I199" s="246"/>
      <c r="J199" s="246"/>
      <c r="K199" s="246"/>
      <c r="L199" s="246"/>
      <c r="M199" s="246"/>
      <c r="N199" s="247"/>
    </row>
    <row r="200" spans="2:14" x14ac:dyDescent="0.25">
      <c r="B200" s="381"/>
      <c r="C200" s="77" t="s">
        <v>281</v>
      </c>
      <c r="D200" s="192"/>
      <c r="E200" s="350"/>
      <c r="F200" s="106"/>
      <c r="G200" s="245">
        <f t="shared" si="35"/>
        <v>0</v>
      </c>
      <c r="H200" s="246"/>
      <c r="I200" s="246"/>
      <c r="J200" s="246"/>
      <c r="K200" s="246"/>
      <c r="L200" s="246"/>
      <c r="M200" s="246"/>
      <c r="N200" s="247"/>
    </row>
    <row r="201" spans="2:14" x14ac:dyDescent="0.25">
      <c r="B201" s="397" t="s">
        <v>282</v>
      </c>
      <c r="C201" s="398"/>
      <c r="D201" s="198"/>
      <c r="E201" s="121" t="s">
        <v>283</v>
      </c>
      <c r="F201" s="106"/>
      <c r="G201" s="242">
        <f>SUM(G202:G204)</f>
        <v>3000</v>
      </c>
      <c r="H201" s="243">
        <f t="shared" ref="H201:N201" si="36">SUM(H202:H204)</f>
        <v>3000</v>
      </c>
      <c r="I201" s="243">
        <f t="shared" si="36"/>
        <v>0</v>
      </c>
      <c r="J201" s="243">
        <f t="shared" si="36"/>
        <v>0</v>
      </c>
      <c r="K201" s="243">
        <f t="shared" si="36"/>
        <v>0</v>
      </c>
      <c r="L201" s="243">
        <f t="shared" si="36"/>
        <v>0</v>
      </c>
      <c r="M201" s="243">
        <f t="shared" si="36"/>
        <v>0</v>
      </c>
      <c r="N201" s="244">
        <f t="shared" si="36"/>
        <v>0</v>
      </c>
    </row>
    <row r="202" spans="2:14" x14ac:dyDescent="0.25">
      <c r="B202" s="379" t="s">
        <v>34</v>
      </c>
      <c r="C202" s="18" t="s">
        <v>284</v>
      </c>
      <c r="D202" s="194"/>
      <c r="E202" s="348" t="s">
        <v>283</v>
      </c>
      <c r="F202" s="106" t="s">
        <v>37</v>
      </c>
      <c r="G202" s="245">
        <f>SUM(H202:N202)</f>
        <v>0</v>
      </c>
      <c r="H202" s="246"/>
      <c r="I202" s="246"/>
      <c r="J202" s="246"/>
      <c r="K202" s="246"/>
      <c r="L202" s="246"/>
      <c r="M202" s="246"/>
      <c r="N202" s="247"/>
    </row>
    <row r="203" spans="2:14" x14ac:dyDescent="0.25">
      <c r="B203" s="380"/>
      <c r="C203" s="16" t="s">
        <v>285</v>
      </c>
      <c r="D203" s="191"/>
      <c r="E203" s="349"/>
      <c r="F203" s="106" t="s">
        <v>43</v>
      </c>
      <c r="G203" s="245">
        <f>SUM(H203:N203)</f>
        <v>0</v>
      </c>
      <c r="H203" s="246"/>
      <c r="I203" s="246"/>
      <c r="J203" s="246"/>
      <c r="K203" s="246"/>
      <c r="L203" s="246"/>
      <c r="M203" s="246"/>
      <c r="N203" s="247"/>
    </row>
    <row r="204" spans="2:14" x14ac:dyDescent="0.25">
      <c r="B204" s="381"/>
      <c r="C204" s="75" t="s">
        <v>76</v>
      </c>
      <c r="D204" s="195"/>
      <c r="E204" s="350"/>
      <c r="F204" s="106"/>
      <c r="G204" s="245">
        <f>SUM(H204:N204)</f>
        <v>3000</v>
      </c>
      <c r="H204" s="246">
        <v>3000</v>
      </c>
      <c r="I204" s="246"/>
      <c r="J204" s="246"/>
      <c r="K204" s="246"/>
      <c r="L204" s="246"/>
      <c r="M204" s="246"/>
      <c r="N204" s="247"/>
    </row>
    <row r="205" spans="2:14" x14ac:dyDescent="0.25">
      <c r="B205" s="364" t="s">
        <v>286</v>
      </c>
      <c r="C205" s="365"/>
      <c r="D205" s="199"/>
      <c r="E205" s="123"/>
      <c r="F205" s="108"/>
      <c r="G205" s="256">
        <f>SUM(G206:G208)</f>
        <v>1000</v>
      </c>
      <c r="H205" s="257">
        <f t="shared" ref="H205:N205" si="37">SUM(H206:H208)</f>
        <v>1000</v>
      </c>
      <c r="I205" s="257">
        <f>SUM(I206:I208)</f>
        <v>0</v>
      </c>
      <c r="J205" s="257">
        <f>SUM(J206:J208)</f>
        <v>0</v>
      </c>
      <c r="K205" s="257">
        <f t="shared" si="37"/>
        <v>0</v>
      </c>
      <c r="L205" s="257">
        <f t="shared" si="37"/>
        <v>0</v>
      </c>
      <c r="M205" s="257">
        <f t="shared" si="37"/>
        <v>0</v>
      </c>
      <c r="N205" s="258">
        <f t="shared" si="37"/>
        <v>0</v>
      </c>
    </row>
    <row r="206" spans="2:14" x14ac:dyDescent="0.25">
      <c r="B206" s="375" t="s">
        <v>287</v>
      </c>
      <c r="C206" s="385"/>
      <c r="D206" s="200"/>
      <c r="E206" s="121" t="s">
        <v>288</v>
      </c>
      <c r="F206" s="106"/>
      <c r="G206" s="242">
        <f>SUM(H206:N206)</f>
        <v>0</v>
      </c>
      <c r="H206" s="250">
        <v>0</v>
      </c>
      <c r="I206" s="250">
        <v>0</v>
      </c>
      <c r="J206" s="250">
        <v>0</v>
      </c>
      <c r="K206" s="250">
        <v>0</v>
      </c>
      <c r="L206" s="250">
        <v>0</v>
      </c>
      <c r="M206" s="246"/>
      <c r="N206" s="247"/>
    </row>
    <row r="207" spans="2:14" x14ac:dyDescent="0.25">
      <c r="B207" s="377" t="s">
        <v>215</v>
      </c>
      <c r="C207" s="378"/>
      <c r="D207" s="197"/>
      <c r="E207" s="121" t="s">
        <v>289</v>
      </c>
      <c r="F207" s="106"/>
      <c r="G207" s="242">
        <f>SUM(H207:N207)</f>
        <v>1000</v>
      </c>
      <c r="H207" s="250">
        <v>1000</v>
      </c>
      <c r="I207" s="250">
        <v>0</v>
      </c>
      <c r="J207" s="250">
        <v>0</v>
      </c>
      <c r="K207" s="250">
        <v>0</v>
      </c>
      <c r="L207" s="250">
        <v>0</v>
      </c>
      <c r="M207" s="246"/>
      <c r="N207" s="247"/>
    </row>
    <row r="208" spans="2:14" ht="26.25" x14ac:dyDescent="0.25">
      <c r="B208" s="377" t="s">
        <v>290</v>
      </c>
      <c r="C208" s="378"/>
      <c r="D208" s="197"/>
      <c r="E208" s="122" t="s">
        <v>291</v>
      </c>
      <c r="F208" s="106"/>
      <c r="G208" s="242">
        <f>SUM(H208:N208)</f>
        <v>0</v>
      </c>
      <c r="H208" s="250">
        <v>0</v>
      </c>
      <c r="I208" s="250">
        <v>0</v>
      </c>
      <c r="J208" s="250">
        <v>0</v>
      </c>
      <c r="K208" s="250">
        <v>0</v>
      </c>
      <c r="L208" s="250">
        <v>0</v>
      </c>
      <c r="M208" s="246"/>
      <c r="N208" s="247"/>
    </row>
    <row r="209" spans="2:14" x14ac:dyDescent="0.25">
      <c r="B209" s="360" t="s">
        <v>292</v>
      </c>
      <c r="C209" s="361"/>
      <c r="D209" s="201"/>
      <c r="E209" s="123"/>
      <c r="F209" s="108"/>
      <c r="G209" s="256">
        <f>G210</f>
        <v>24812000</v>
      </c>
      <c r="H209" s="257">
        <f t="shared" ref="H209:N209" si="38">H210</f>
        <v>20479000</v>
      </c>
      <c r="I209" s="257">
        <f t="shared" si="38"/>
        <v>1837000</v>
      </c>
      <c r="J209" s="257">
        <f t="shared" si="38"/>
        <v>843000</v>
      </c>
      <c r="K209" s="257">
        <f t="shared" si="38"/>
        <v>1181000</v>
      </c>
      <c r="L209" s="257">
        <f t="shared" si="38"/>
        <v>472000</v>
      </c>
      <c r="M209" s="257">
        <f t="shared" si="38"/>
        <v>0</v>
      </c>
      <c r="N209" s="258">
        <f t="shared" si="38"/>
        <v>0</v>
      </c>
    </row>
    <row r="210" spans="2:14" x14ac:dyDescent="0.25">
      <c r="B210" s="377" t="s">
        <v>293</v>
      </c>
      <c r="C210" s="378"/>
      <c r="D210" s="197"/>
      <c r="E210" s="121" t="s">
        <v>294</v>
      </c>
      <c r="F210" s="106"/>
      <c r="G210" s="242">
        <f t="shared" ref="G210:N210" si="39">G211+G220+G236+G237</f>
        <v>24812000</v>
      </c>
      <c r="H210" s="243">
        <f t="shared" si="39"/>
        <v>20479000</v>
      </c>
      <c r="I210" s="243">
        <f t="shared" si="39"/>
        <v>1837000</v>
      </c>
      <c r="J210" s="243">
        <f t="shared" si="39"/>
        <v>843000</v>
      </c>
      <c r="K210" s="243">
        <f t="shared" si="39"/>
        <v>1181000</v>
      </c>
      <c r="L210" s="243">
        <f t="shared" si="39"/>
        <v>472000</v>
      </c>
      <c r="M210" s="243">
        <f t="shared" si="39"/>
        <v>0</v>
      </c>
      <c r="N210" s="244">
        <f t="shared" si="39"/>
        <v>0</v>
      </c>
    </row>
    <row r="211" spans="2:14" ht="26.25" x14ac:dyDescent="0.25">
      <c r="B211" s="30" t="s">
        <v>295</v>
      </c>
      <c r="C211" s="38" t="s">
        <v>296</v>
      </c>
      <c r="D211" s="202"/>
      <c r="E211" s="366">
        <v>672</v>
      </c>
      <c r="F211" s="137" t="s">
        <v>297</v>
      </c>
      <c r="G211" s="242">
        <f t="shared" ref="G211:N211" si="40">SUM(G212:G219)</f>
        <v>0</v>
      </c>
      <c r="H211" s="243">
        <f t="shared" si="40"/>
        <v>0</v>
      </c>
      <c r="I211" s="243">
        <f t="shared" si="40"/>
        <v>0</v>
      </c>
      <c r="J211" s="243">
        <f t="shared" si="40"/>
        <v>0</v>
      </c>
      <c r="K211" s="243">
        <f t="shared" si="40"/>
        <v>0</v>
      </c>
      <c r="L211" s="243">
        <f t="shared" si="40"/>
        <v>0</v>
      </c>
      <c r="M211" s="243">
        <f t="shared" si="40"/>
        <v>0</v>
      </c>
      <c r="N211" s="244">
        <f t="shared" si="40"/>
        <v>0</v>
      </c>
    </row>
    <row r="212" spans="2:14" x14ac:dyDescent="0.25">
      <c r="B212" s="31" t="s">
        <v>34</v>
      </c>
      <c r="C212" s="299" t="s">
        <v>298</v>
      </c>
      <c r="D212" s="196" t="s">
        <v>299</v>
      </c>
      <c r="E212" s="367"/>
      <c r="F212" s="106"/>
      <c r="G212" s="245">
        <f t="shared" ref="G212:G219" si="41">SUM(H212:N212)</f>
        <v>0</v>
      </c>
      <c r="H212" s="246"/>
      <c r="I212" s="246"/>
      <c r="J212" s="246"/>
      <c r="K212" s="246"/>
      <c r="L212" s="246"/>
      <c r="M212" s="246"/>
      <c r="N212" s="247"/>
    </row>
    <row r="213" spans="2:14" x14ac:dyDescent="0.25">
      <c r="B213" s="31"/>
      <c r="C213" s="299" t="s">
        <v>300</v>
      </c>
      <c r="D213" s="218"/>
      <c r="E213" s="367"/>
      <c r="F213" s="106"/>
      <c r="G213" s="245">
        <f t="shared" si="41"/>
        <v>0</v>
      </c>
      <c r="H213" s="246"/>
      <c r="I213" s="246"/>
      <c r="J213" s="246"/>
      <c r="K213" s="246"/>
      <c r="L213" s="246"/>
      <c r="M213" s="246"/>
      <c r="N213" s="247"/>
    </row>
    <row r="214" spans="2:14" ht="25.5" customHeight="1" x14ac:dyDescent="0.25">
      <c r="B214" s="31"/>
      <c r="C214" s="299" t="s">
        <v>301</v>
      </c>
      <c r="D214" s="196" t="s">
        <v>302</v>
      </c>
      <c r="E214" s="367"/>
      <c r="F214" s="106"/>
      <c r="G214" s="245">
        <f t="shared" si="41"/>
        <v>0</v>
      </c>
      <c r="H214" s="246"/>
      <c r="I214" s="246"/>
      <c r="J214" s="246"/>
      <c r="K214" s="246"/>
      <c r="L214" s="246"/>
      <c r="M214" s="246"/>
      <c r="N214" s="247"/>
    </row>
    <row r="215" spans="2:14" x14ac:dyDescent="0.25">
      <c r="B215" s="31"/>
      <c r="C215" s="299" t="s">
        <v>303</v>
      </c>
      <c r="D215" s="218"/>
      <c r="E215" s="367"/>
      <c r="F215" s="106"/>
      <c r="G215" s="245">
        <f t="shared" si="41"/>
        <v>0</v>
      </c>
      <c r="H215" s="246"/>
      <c r="I215" s="246"/>
      <c r="J215" s="246"/>
      <c r="K215" s="246"/>
      <c r="L215" s="246"/>
      <c r="M215" s="246"/>
      <c r="N215" s="247"/>
    </row>
    <row r="216" spans="2:14" x14ac:dyDescent="0.25">
      <c r="B216" s="31"/>
      <c r="C216" s="299" t="s">
        <v>304</v>
      </c>
      <c r="D216" s="218"/>
      <c r="E216" s="367"/>
      <c r="F216" s="106"/>
      <c r="G216" s="245">
        <f t="shared" si="41"/>
        <v>0</v>
      </c>
      <c r="H216" s="246"/>
      <c r="I216" s="246"/>
      <c r="J216" s="246"/>
      <c r="K216" s="246"/>
      <c r="L216" s="246"/>
      <c r="M216" s="246"/>
      <c r="N216" s="247"/>
    </row>
    <row r="217" spans="2:14" x14ac:dyDescent="0.25">
      <c r="B217" s="31"/>
      <c r="C217" s="299" t="s">
        <v>305</v>
      </c>
      <c r="D217" s="218"/>
      <c r="E217" s="367"/>
      <c r="F217" s="106"/>
      <c r="G217" s="245">
        <f t="shared" si="41"/>
        <v>0</v>
      </c>
      <c r="H217" s="246"/>
      <c r="I217" s="246"/>
      <c r="J217" s="246"/>
      <c r="K217" s="246"/>
      <c r="L217" s="246"/>
      <c r="M217" s="246"/>
      <c r="N217" s="247"/>
    </row>
    <row r="218" spans="2:14" x14ac:dyDescent="0.25">
      <c r="B218" s="31"/>
      <c r="C218" s="19" t="s">
        <v>306</v>
      </c>
      <c r="D218" s="219"/>
      <c r="E218" s="367"/>
      <c r="F218" s="106"/>
      <c r="G218" s="245">
        <f t="shared" si="41"/>
        <v>0</v>
      </c>
      <c r="H218" s="246"/>
      <c r="I218" s="246"/>
      <c r="J218" s="246"/>
      <c r="K218" s="246"/>
      <c r="L218" s="246"/>
      <c r="M218" s="246"/>
      <c r="N218" s="247"/>
    </row>
    <row r="219" spans="2:14" x14ac:dyDescent="0.25">
      <c r="B219" s="31"/>
      <c r="C219" s="19" t="s">
        <v>76</v>
      </c>
      <c r="D219" s="219"/>
      <c r="E219" s="367"/>
      <c r="F219" s="106"/>
      <c r="G219" s="245">
        <f t="shared" si="41"/>
        <v>0</v>
      </c>
      <c r="H219" s="246"/>
      <c r="I219" s="246"/>
      <c r="J219" s="246"/>
      <c r="K219" s="246"/>
      <c r="L219" s="246"/>
      <c r="M219" s="246"/>
      <c r="N219" s="247"/>
    </row>
    <row r="220" spans="2:14" x14ac:dyDescent="0.25">
      <c r="B220" s="30" t="s">
        <v>307</v>
      </c>
      <c r="C220" s="39" t="s">
        <v>308</v>
      </c>
      <c r="D220" s="202"/>
      <c r="E220" s="367"/>
      <c r="F220" s="106" t="s">
        <v>309</v>
      </c>
      <c r="G220" s="242">
        <f t="shared" ref="G220:N220" si="42">SUM(G221:G235)</f>
        <v>24802000</v>
      </c>
      <c r="H220" s="243">
        <f t="shared" si="42"/>
        <v>20469000</v>
      </c>
      <c r="I220" s="243">
        <f t="shared" si="42"/>
        <v>1837000</v>
      </c>
      <c r="J220" s="243">
        <f t="shared" si="42"/>
        <v>843000</v>
      </c>
      <c r="K220" s="243">
        <f t="shared" si="42"/>
        <v>1181000</v>
      </c>
      <c r="L220" s="243">
        <f t="shared" si="42"/>
        <v>472000</v>
      </c>
      <c r="M220" s="243">
        <f t="shared" si="42"/>
        <v>0</v>
      </c>
      <c r="N220" s="244">
        <f t="shared" si="42"/>
        <v>0</v>
      </c>
    </row>
    <row r="221" spans="2:14" x14ac:dyDescent="0.25">
      <c r="B221" s="31" t="s">
        <v>34</v>
      </c>
      <c r="C221" s="299" t="s">
        <v>310</v>
      </c>
      <c r="D221" s="196" t="s">
        <v>311</v>
      </c>
      <c r="E221" s="367"/>
      <c r="F221" s="106"/>
      <c r="G221" s="245">
        <f t="shared" ref="G221:G237" si="43">SUM(H221:N221)</f>
        <v>3895000</v>
      </c>
      <c r="H221" s="250">
        <v>2975000</v>
      </c>
      <c r="I221" s="250">
        <v>260000</v>
      </c>
      <c r="J221" s="250">
        <v>220000</v>
      </c>
      <c r="K221" s="250">
        <v>220000</v>
      </c>
      <c r="L221" s="250">
        <v>220000</v>
      </c>
      <c r="M221" s="246"/>
      <c r="N221" s="247"/>
    </row>
    <row r="222" spans="2:14" x14ac:dyDescent="0.25">
      <c r="B222" s="31"/>
      <c r="C222" s="299" t="s">
        <v>312</v>
      </c>
      <c r="D222" s="196" t="s">
        <v>313</v>
      </c>
      <c r="E222" s="367"/>
      <c r="F222" s="106"/>
      <c r="G222" s="245">
        <f t="shared" si="43"/>
        <v>19770000</v>
      </c>
      <c r="H222" s="250">
        <v>16920000</v>
      </c>
      <c r="I222" s="250">
        <v>1330000</v>
      </c>
      <c r="J222" s="250">
        <v>620000</v>
      </c>
      <c r="K222" s="250">
        <v>650000</v>
      </c>
      <c r="L222" s="250">
        <v>250000</v>
      </c>
      <c r="M222" s="246"/>
      <c r="N222" s="247"/>
    </row>
    <row r="223" spans="2:14" x14ac:dyDescent="0.25">
      <c r="B223" s="31"/>
      <c r="C223" s="299" t="s">
        <v>314</v>
      </c>
      <c r="D223" s="196" t="s">
        <v>315</v>
      </c>
      <c r="E223" s="367"/>
      <c r="F223" s="106"/>
      <c r="G223" s="245">
        <f t="shared" si="43"/>
        <v>0</v>
      </c>
      <c r="H223" s="250">
        <v>0</v>
      </c>
      <c r="I223" s="250">
        <v>0</v>
      </c>
      <c r="J223" s="250">
        <v>0</v>
      </c>
      <c r="K223" s="250">
        <v>0</v>
      </c>
      <c r="L223" s="250">
        <v>0</v>
      </c>
      <c r="M223" s="246"/>
      <c r="N223" s="247"/>
    </row>
    <row r="224" spans="2:14" x14ac:dyDescent="0.25">
      <c r="B224" s="31"/>
      <c r="C224" s="299" t="s">
        <v>316</v>
      </c>
      <c r="D224" s="196" t="s">
        <v>317</v>
      </c>
      <c r="E224" s="367"/>
      <c r="F224" s="106"/>
      <c r="G224" s="245">
        <f t="shared" si="43"/>
        <v>1107000</v>
      </c>
      <c r="H224" s="250">
        <v>544000</v>
      </c>
      <c r="I224" s="250">
        <v>247000</v>
      </c>
      <c r="J224" s="250">
        <v>3000</v>
      </c>
      <c r="K224" s="250">
        <v>311000</v>
      </c>
      <c r="L224" s="250">
        <v>2000</v>
      </c>
      <c r="M224" s="246"/>
      <c r="N224" s="247"/>
    </row>
    <row r="225" spans="2:14" x14ac:dyDescent="0.25">
      <c r="B225" s="31"/>
      <c r="C225" s="299" t="s">
        <v>318</v>
      </c>
      <c r="D225" s="196" t="s">
        <v>319</v>
      </c>
      <c r="E225" s="367"/>
      <c r="F225" s="106"/>
      <c r="G225" s="245">
        <f t="shared" ref="G225:G232" si="44">SUM(H225:N225)</f>
        <v>0</v>
      </c>
      <c r="H225" s="250">
        <v>0</v>
      </c>
      <c r="I225" s="250"/>
      <c r="J225" s="250">
        <v>0</v>
      </c>
      <c r="K225" s="250">
        <v>0</v>
      </c>
      <c r="L225" s="250">
        <v>0</v>
      </c>
      <c r="M225" s="246"/>
      <c r="N225" s="247"/>
    </row>
    <row r="226" spans="2:14" x14ac:dyDescent="0.25">
      <c r="B226" s="31"/>
      <c r="C226" s="299" t="s">
        <v>320</v>
      </c>
      <c r="D226" s="196" t="s">
        <v>321</v>
      </c>
      <c r="E226" s="367"/>
      <c r="F226" s="106"/>
      <c r="G226" s="245">
        <f t="shared" si="44"/>
        <v>0</v>
      </c>
      <c r="H226" s="250">
        <v>0</v>
      </c>
      <c r="I226" s="250">
        <v>0</v>
      </c>
      <c r="J226" s="250">
        <v>0</v>
      </c>
      <c r="K226" s="250">
        <v>0</v>
      </c>
      <c r="L226" s="250">
        <v>0</v>
      </c>
      <c r="M226" s="246"/>
      <c r="N226" s="247"/>
    </row>
    <row r="227" spans="2:14" x14ac:dyDescent="0.25">
      <c r="B227" s="31"/>
      <c r="C227" s="299" t="s">
        <v>322</v>
      </c>
      <c r="D227" s="196" t="s">
        <v>323</v>
      </c>
      <c r="E227" s="367"/>
      <c r="F227" s="106"/>
      <c r="G227" s="245">
        <f t="shared" si="44"/>
        <v>30000</v>
      </c>
      <c r="H227" s="250">
        <v>30000</v>
      </c>
      <c r="I227" s="250">
        <v>0</v>
      </c>
      <c r="J227" s="250">
        <v>0</v>
      </c>
      <c r="K227" s="250">
        <v>0</v>
      </c>
      <c r="L227" s="250">
        <v>0</v>
      </c>
      <c r="M227" s="246"/>
      <c r="N227" s="247"/>
    </row>
    <row r="228" spans="2:14" ht="26.25" x14ac:dyDescent="0.25">
      <c r="B228" s="31"/>
      <c r="C228" s="299" t="s">
        <v>324</v>
      </c>
      <c r="D228" s="196" t="s">
        <v>325</v>
      </c>
      <c r="E228" s="367"/>
      <c r="F228" s="106"/>
      <c r="G228" s="245">
        <f t="shared" si="44"/>
        <v>0</v>
      </c>
      <c r="H228" s="250">
        <v>0</v>
      </c>
      <c r="I228" s="250">
        <v>0</v>
      </c>
      <c r="J228" s="250">
        <v>0</v>
      </c>
      <c r="K228" s="250">
        <v>0</v>
      </c>
      <c r="L228" s="250">
        <v>0</v>
      </c>
      <c r="M228" s="246"/>
      <c r="N228" s="247"/>
    </row>
    <row r="229" spans="2:14" ht="26.25" x14ac:dyDescent="0.25">
      <c r="B229" s="31"/>
      <c r="C229" s="299" t="s">
        <v>326</v>
      </c>
      <c r="D229" s="196" t="s">
        <v>327</v>
      </c>
      <c r="E229" s="367"/>
      <c r="F229" s="106"/>
      <c r="G229" s="245">
        <f t="shared" si="44"/>
        <v>0</v>
      </c>
      <c r="H229" s="250">
        <v>0</v>
      </c>
      <c r="I229" s="250">
        <v>0</v>
      </c>
      <c r="J229" s="250">
        <v>0</v>
      </c>
      <c r="K229" s="250">
        <v>0</v>
      </c>
      <c r="L229" s="250">
        <v>0</v>
      </c>
      <c r="M229" s="246"/>
      <c r="N229" s="247"/>
    </row>
    <row r="230" spans="2:14" x14ac:dyDescent="0.25">
      <c r="B230" s="31"/>
      <c r="C230" s="299" t="s">
        <v>328</v>
      </c>
      <c r="D230" s="196" t="s">
        <v>329</v>
      </c>
      <c r="E230" s="367"/>
      <c r="F230" s="106"/>
      <c r="G230" s="245">
        <f t="shared" si="44"/>
        <v>0</v>
      </c>
      <c r="H230" s="250">
        <v>0</v>
      </c>
      <c r="I230" s="250">
        <v>0</v>
      </c>
      <c r="J230" s="250">
        <v>0</v>
      </c>
      <c r="K230" s="250">
        <v>0</v>
      </c>
      <c r="L230" s="250">
        <v>0</v>
      </c>
      <c r="M230" s="246"/>
      <c r="N230" s="247"/>
    </row>
    <row r="231" spans="2:14" x14ac:dyDescent="0.25">
      <c r="B231" s="31"/>
      <c r="C231" s="299" t="s">
        <v>330</v>
      </c>
      <c r="D231" s="196" t="s">
        <v>331</v>
      </c>
      <c r="E231" s="367"/>
      <c r="F231" s="106"/>
      <c r="G231" s="245">
        <f t="shared" si="44"/>
        <v>0</v>
      </c>
      <c r="H231" s="250">
        <v>0</v>
      </c>
      <c r="I231" s="250">
        <v>0</v>
      </c>
      <c r="J231" s="250">
        <v>0</v>
      </c>
      <c r="K231" s="250">
        <v>0</v>
      </c>
      <c r="L231" s="250">
        <v>0</v>
      </c>
      <c r="M231" s="246"/>
      <c r="N231" s="247"/>
    </row>
    <row r="232" spans="2:14" x14ac:dyDescent="0.25">
      <c r="B232" s="31"/>
      <c r="C232" s="154" t="s">
        <v>332</v>
      </c>
      <c r="D232" s="196" t="s">
        <v>333</v>
      </c>
      <c r="E232" s="367"/>
      <c r="F232" s="106"/>
      <c r="G232" s="245">
        <f t="shared" si="44"/>
        <v>0</v>
      </c>
      <c r="H232" s="250">
        <v>0</v>
      </c>
      <c r="I232" s="250">
        <v>0</v>
      </c>
      <c r="J232" s="250">
        <v>0</v>
      </c>
      <c r="K232" s="250">
        <v>0</v>
      </c>
      <c r="L232" s="250">
        <v>0</v>
      </c>
      <c r="M232" s="246"/>
      <c r="N232" s="247"/>
    </row>
    <row r="233" spans="2:14" x14ac:dyDescent="0.25">
      <c r="B233" s="31"/>
      <c r="C233" s="299" t="s">
        <v>334</v>
      </c>
      <c r="D233" s="215"/>
      <c r="E233" s="367"/>
      <c r="F233" s="106"/>
      <c r="G233" s="245">
        <f t="shared" si="43"/>
        <v>0</v>
      </c>
      <c r="H233" s="250">
        <v>0</v>
      </c>
      <c r="I233" s="250">
        <v>0</v>
      </c>
      <c r="J233" s="250">
        <v>0</v>
      </c>
      <c r="K233" s="250">
        <v>0</v>
      </c>
      <c r="L233" s="250">
        <v>0</v>
      </c>
      <c r="M233" s="246"/>
      <c r="N233" s="247"/>
    </row>
    <row r="234" spans="2:14" ht="26.25" x14ac:dyDescent="0.25">
      <c r="B234" s="31"/>
      <c r="C234" s="299" t="s">
        <v>335</v>
      </c>
      <c r="D234" s="216"/>
      <c r="E234" s="367"/>
      <c r="F234" s="106"/>
      <c r="G234" s="245">
        <f t="shared" si="43"/>
        <v>0</v>
      </c>
      <c r="H234" s="250">
        <v>0</v>
      </c>
      <c r="I234" s="250">
        <v>0</v>
      </c>
      <c r="J234" s="250"/>
      <c r="K234" s="250">
        <v>0</v>
      </c>
      <c r="L234" s="250">
        <v>0</v>
      </c>
      <c r="M234" s="246"/>
      <c r="N234" s="247"/>
    </row>
    <row r="235" spans="2:14" x14ac:dyDescent="0.25">
      <c r="B235" s="32"/>
      <c r="C235" s="19" t="s">
        <v>336</v>
      </c>
      <c r="D235" s="203"/>
      <c r="E235" s="367"/>
      <c r="F235" s="106"/>
      <c r="G235" s="245">
        <f t="shared" si="43"/>
        <v>0</v>
      </c>
      <c r="H235" s="250">
        <v>0</v>
      </c>
      <c r="I235" s="250">
        <v>0</v>
      </c>
      <c r="J235" s="250">
        <v>0</v>
      </c>
      <c r="K235" s="250">
        <v>0</v>
      </c>
      <c r="L235" s="250">
        <v>0</v>
      </c>
      <c r="M235" s="246"/>
      <c r="N235" s="247"/>
    </row>
    <row r="236" spans="2:14" x14ac:dyDescent="0.25">
      <c r="B236" s="32" t="s">
        <v>337</v>
      </c>
      <c r="C236" s="39" t="s">
        <v>338</v>
      </c>
      <c r="D236" s="202"/>
      <c r="E236" s="367"/>
      <c r="F236" s="106" t="s">
        <v>339</v>
      </c>
      <c r="G236" s="242">
        <f t="shared" si="43"/>
        <v>0</v>
      </c>
      <c r="H236" s="248">
        <v>0</v>
      </c>
      <c r="I236" s="248">
        <v>0</v>
      </c>
      <c r="J236" s="248">
        <v>0</v>
      </c>
      <c r="K236" s="248">
        <v>0</v>
      </c>
      <c r="L236" s="248"/>
      <c r="M236" s="246"/>
      <c r="N236" s="247"/>
    </row>
    <row r="237" spans="2:14" x14ac:dyDescent="0.25">
      <c r="B237" s="32" t="s">
        <v>340</v>
      </c>
      <c r="C237" s="39" t="s">
        <v>341</v>
      </c>
      <c r="D237" s="202"/>
      <c r="E237" s="368"/>
      <c r="F237" s="106" t="s">
        <v>342</v>
      </c>
      <c r="G237" s="242">
        <f t="shared" si="43"/>
        <v>10000</v>
      </c>
      <c r="H237" s="248">
        <v>10000</v>
      </c>
      <c r="I237" s="248">
        <v>0</v>
      </c>
      <c r="J237" s="248">
        <v>0</v>
      </c>
      <c r="K237" s="248">
        <v>0</v>
      </c>
      <c r="L237" s="248">
        <v>0</v>
      </c>
      <c r="M237" s="246"/>
      <c r="N237" s="247"/>
    </row>
    <row r="238" spans="2:14" x14ac:dyDescent="0.25">
      <c r="B238" s="360" t="s">
        <v>343</v>
      </c>
      <c r="C238" s="361"/>
      <c r="D238" s="201"/>
      <c r="E238" s="126"/>
      <c r="F238" s="108"/>
      <c r="G238" s="256">
        <f t="shared" ref="G238:N238" si="45">G156-G9+G152</f>
        <v>-54000</v>
      </c>
      <c r="H238" s="257">
        <f t="shared" si="45"/>
        <v>141000</v>
      </c>
      <c r="I238" s="257">
        <f t="shared" si="45"/>
        <v>-227000</v>
      </c>
      <c r="J238" s="257">
        <f t="shared" si="45"/>
        <v>69000</v>
      </c>
      <c r="K238" s="257">
        <f t="shared" si="45"/>
        <v>-127000</v>
      </c>
      <c r="L238" s="257">
        <f t="shared" si="45"/>
        <v>90000</v>
      </c>
      <c r="M238" s="257">
        <f t="shared" si="45"/>
        <v>0</v>
      </c>
      <c r="N238" s="258">
        <f t="shared" si="45"/>
        <v>0</v>
      </c>
    </row>
    <row r="239" spans="2:14" ht="31.7" customHeight="1" x14ac:dyDescent="0.25">
      <c r="B239" s="362" t="s">
        <v>344</v>
      </c>
      <c r="C239" s="363"/>
      <c r="D239" s="204"/>
      <c r="E239" s="127"/>
      <c r="F239" s="111"/>
      <c r="G239" s="256">
        <f t="shared" ref="G239:N239" si="46">G156-G9</f>
        <v>-54000</v>
      </c>
      <c r="H239" s="257">
        <f t="shared" si="46"/>
        <v>141000</v>
      </c>
      <c r="I239" s="257">
        <f t="shared" si="46"/>
        <v>-227000</v>
      </c>
      <c r="J239" s="257">
        <f t="shared" si="46"/>
        <v>69000</v>
      </c>
      <c r="K239" s="257">
        <f t="shared" si="46"/>
        <v>-127000</v>
      </c>
      <c r="L239" s="257">
        <f t="shared" si="46"/>
        <v>90000</v>
      </c>
      <c r="M239" s="257">
        <f t="shared" si="46"/>
        <v>0</v>
      </c>
      <c r="N239" s="258">
        <f t="shared" si="46"/>
        <v>0</v>
      </c>
    </row>
    <row r="240" spans="2:14" x14ac:dyDescent="0.25">
      <c r="B240" s="382" t="s">
        <v>345</v>
      </c>
      <c r="C240" s="20" t="s">
        <v>346</v>
      </c>
      <c r="D240" s="196"/>
      <c r="E240" s="128"/>
      <c r="F240" s="112"/>
      <c r="G240" s="79">
        <f>SUM(H240:N240)</f>
        <v>48.98</v>
      </c>
      <c r="H240" s="320">
        <v>37.979999999999997</v>
      </c>
      <c r="I240" s="320">
        <v>6</v>
      </c>
      <c r="J240" s="320">
        <v>2</v>
      </c>
      <c r="K240" s="320">
        <v>2</v>
      </c>
      <c r="L240" s="320">
        <v>1</v>
      </c>
      <c r="M240" s="246"/>
      <c r="N240" s="247"/>
    </row>
    <row r="241" spans="2:14" x14ac:dyDescent="0.25">
      <c r="B241" s="383"/>
      <c r="C241" s="20" t="s">
        <v>347</v>
      </c>
      <c r="D241" s="196"/>
      <c r="E241" s="128"/>
      <c r="F241" s="112"/>
      <c r="G241" s="245">
        <f>SUM(H241:N241)</f>
        <v>0</v>
      </c>
      <c r="H241" s="250">
        <v>0</v>
      </c>
      <c r="I241" s="250">
        <v>0</v>
      </c>
      <c r="J241" s="250">
        <v>0</v>
      </c>
      <c r="K241" s="250">
        <v>0</v>
      </c>
      <c r="L241" s="250">
        <v>0</v>
      </c>
      <c r="M241" s="246"/>
      <c r="N241" s="247"/>
    </row>
    <row r="242" spans="2:14" x14ac:dyDescent="0.25">
      <c r="B242" s="383"/>
      <c r="C242" s="29" t="s">
        <v>348</v>
      </c>
      <c r="D242" s="197" t="s">
        <v>317</v>
      </c>
      <c r="E242" s="129"/>
      <c r="F242" s="113"/>
      <c r="G242" s="245">
        <f>SUM(H242:N242)</f>
        <v>997000</v>
      </c>
      <c r="H242" s="250">
        <v>490000</v>
      </c>
      <c r="I242" s="250">
        <v>222000</v>
      </c>
      <c r="J242" s="250">
        <v>3000</v>
      </c>
      <c r="K242" s="250">
        <v>280000</v>
      </c>
      <c r="L242" s="250">
        <v>2000</v>
      </c>
      <c r="M242" s="246"/>
      <c r="N242" s="247"/>
    </row>
    <row r="243" spans="2:14" ht="26.25" x14ac:dyDescent="0.25">
      <c r="B243" s="383"/>
      <c r="C243" s="29" t="s">
        <v>349</v>
      </c>
      <c r="D243" s="208"/>
      <c r="E243" s="129"/>
      <c r="F243" s="113"/>
      <c r="G243" s="245">
        <f>SUM(H243:N243)</f>
        <v>0</v>
      </c>
      <c r="H243" s="250">
        <v>0</v>
      </c>
      <c r="I243" s="250">
        <v>0</v>
      </c>
      <c r="J243" s="250">
        <v>0</v>
      </c>
      <c r="K243" s="250">
        <v>0</v>
      </c>
      <c r="L243" s="250">
        <v>0</v>
      </c>
      <c r="M243" s="246"/>
      <c r="N243" s="247"/>
    </row>
    <row r="244" spans="2:14" ht="15.75" thickBot="1" x14ac:dyDescent="0.3">
      <c r="B244" s="384"/>
      <c r="C244" s="49" t="s">
        <v>350</v>
      </c>
      <c r="D244" s="205"/>
      <c r="E244" s="130"/>
      <c r="F244" s="114"/>
      <c r="G244" s="268">
        <f>SUM(H244:N244)</f>
        <v>14636000</v>
      </c>
      <c r="H244" s="321">
        <v>11819000</v>
      </c>
      <c r="I244" s="321">
        <v>1433000</v>
      </c>
      <c r="J244" s="321">
        <v>527000</v>
      </c>
      <c r="K244" s="321">
        <v>637000</v>
      </c>
      <c r="L244" s="321">
        <v>220000</v>
      </c>
      <c r="M244" s="289"/>
      <c r="N244" s="290"/>
    </row>
    <row r="245" spans="2:14" ht="15.75" thickTop="1" x14ac:dyDescent="0.25">
      <c r="B245" s="22"/>
      <c r="C245" s="23" t="s">
        <v>351</v>
      </c>
      <c r="D245" s="23"/>
      <c r="E245" s="23"/>
      <c r="F245" s="23"/>
      <c r="G245" s="6"/>
      <c r="H245" s="6"/>
      <c r="I245" s="6"/>
      <c r="J245" s="6"/>
      <c r="K245" s="6"/>
      <c r="L245" s="6"/>
      <c r="M245" s="6"/>
      <c r="N245" s="24"/>
    </row>
    <row r="246" spans="2:14" x14ac:dyDescent="0.25">
      <c r="B246" s="22"/>
      <c r="C246" s="25" t="str">
        <f>IF('úvodní list'!F27=0,"Nevyplněn úvodní list",'úvodní list'!F27)</f>
        <v>Nevyplněn úvodní list</v>
      </c>
      <c r="D246" s="25"/>
      <c r="E246" s="25"/>
      <c r="F246" s="25"/>
      <c r="G246" s="6"/>
      <c r="H246" s="6"/>
      <c r="I246" s="6"/>
      <c r="J246" s="6"/>
      <c r="K246" s="6"/>
      <c r="L246" s="6"/>
      <c r="M246" s="6"/>
      <c r="N246" s="24"/>
    </row>
    <row r="247" spans="2:14" x14ac:dyDescent="0.25">
      <c r="B247" s="22"/>
      <c r="C247" s="26" t="s">
        <v>352</v>
      </c>
      <c r="D247" s="26"/>
      <c r="E247" s="26"/>
      <c r="F247" s="26"/>
      <c r="G247" s="6"/>
      <c r="H247" s="6"/>
      <c r="I247" s="6"/>
      <c r="J247" s="6"/>
      <c r="K247" s="6"/>
      <c r="L247" s="6"/>
      <c r="M247" s="6"/>
      <c r="N247" s="24"/>
    </row>
    <row r="248" spans="2:14" x14ac:dyDescent="0.25">
      <c r="B248" s="22"/>
      <c r="C248" s="25" t="str">
        <f>IF('úvodní list'!F24=0,"Nevyplněn úvodní list",'úvodní list'!F24)</f>
        <v>Ing. Gabriela Krásná, Ing. Magda Gronychová, Anna Stebnická</v>
      </c>
      <c r="D248" s="25"/>
      <c r="E248" s="25"/>
      <c r="F248" s="25"/>
      <c r="G248" s="6"/>
      <c r="H248" s="6"/>
      <c r="I248" s="6"/>
      <c r="J248" s="6"/>
      <c r="K248" s="6"/>
      <c r="L248" s="6"/>
      <c r="M248" s="6"/>
      <c r="N248" s="24"/>
    </row>
    <row r="249" spans="2:14" ht="15.75" thickBot="1" x14ac:dyDescent="0.3">
      <c r="B249" s="28"/>
      <c r="C249" s="13"/>
      <c r="D249" s="13"/>
      <c r="E249" s="13"/>
      <c r="F249" s="13"/>
      <c r="G249" s="14"/>
      <c r="H249" s="14"/>
      <c r="I249" s="14"/>
      <c r="J249" s="14"/>
      <c r="K249" s="14"/>
      <c r="L249" s="14"/>
      <c r="M249" s="14"/>
      <c r="N249" s="92"/>
    </row>
    <row r="250" spans="2:14" s="227" customFormat="1" ht="15.75" thickTop="1" x14ac:dyDescent="0.25">
      <c r="B250" s="358"/>
      <c r="C250" s="358"/>
      <c r="D250" s="358"/>
      <c r="E250" s="358"/>
      <c r="F250" s="358"/>
      <c r="G250" s="358"/>
      <c r="H250" s="358"/>
      <c r="I250" s="358"/>
      <c r="J250" s="358"/>
      <c r="K250" s="358"/>
      <c r="L250" s="358"/>
      <c r="M250" s="358"/>
      <c r="N250" s="358"/>
    </row>
    <row r="251" spans="2:14" s="227" customFormat="1" x14ac:dyDescent="0.25">
      <c r="B251" s="359"/>
      <c r="C251" s="359"/>
      <c r="D251" s="359"/>
      <c r="E251" s="359"/>
      <c r="F251" s="359"/>
      <c r="G251" s="359"/>
      <c r="H251" s="359"/>
      <c r="I251" s="359"/>
      <c r="J251" s="359"/>
      <c r="K251" s="359"/>
      <c r="L251" s="359"/>
      <c r="M251" s="359"/>
      <c r="N251" s="359"/>
    </row>
    <row r="252" spans="2:14" s="227" customFormat="1" x14ac:dyDescent="0.25"/>
    <row r="253" spans="2:14" s="227" customFormat="1" x14ac:dyDescent="0.25"/>
    <row r="254" spans="2:14" s="227" customFormat="1" x14ac:dyDescent="0.25"/>
    <row r="255" spans="2:14" s="227" customFormat="1" x14ac:dyDescent="0.25"/>
    <row r="256" spans="2:14" s="227" customFormat="1" x14ac:dyDescent="0.25"/>
    <row r="257" s="227" customFormat="1" x14ac:dyDescent="0.25"/>
    <row r="258" s="227" customFormat="1" x14ac:dyDescent="0.25"/>
    <row r="259" s="227" customFormat="1" x14ac:dyDescent="0.25"/>
    <row r="260" s="227" customFormat="1" x14ac:dyDescent="0.25"/>
    <row r="261" s="227" customFormat="1" x14ac:dyDescent="0.25"/>
    <row r="262" s="227" customFormat="1" x14ac:dyDescent="0.25"/>
    <row r="263" s="227" customFormat="1" x14ac:dyDescent="0.25"/>
    <row r="264" s="227" customFormat="1" x14ac:dyDescent="0.25"/>
    <row r="265" s="227" customFormat="1" x14ac:dyDescent="0.25"/>
    <row r="266" s="227" customFormat="1" x14ac:dyDescent="0.25"/>
    <row r="267" s="227" customFormat="1" x14ac:dyDescent="0.25"/>
    <row r="268" s="227" customFormat="1" x14ac:dyDescent="0.25"/>
    <row r="269" s="227" customFormat="1" x14ac:dyDescent="0.25"/>
    <row r="270" s="227" customFormat="1" x14ac:dyDescent="0.25"/>
    <row r="271" s="227" customFormat="1" x14ac:dyDescent="0.25"/>
    <row r="272" s="227" customFormat="1" x14ac:dyDescent="0.25"/>
    <row r="273" s="227" customFormat="1" x14ac:dyDescent="0.25"/>
    <row r="274" s="227" customFormat="1" x14ac:dyDescent="0.25"/>
    <row r="275" s="227" customFormat="1" x14ac:dyDescent="0.25"/>
    <row r="276" s="227" customFormat="1" x14ac:dyDescent="0.25"/>
    <row r="277" s="227" customFormat="1" x14ac:dyDescent="0.25"/>
    <row r="278" s="227" customFormat="1" x14ac:dyDescent="0.25"/>
    <row r="279" s="227" customFormat="1" x14ac:dyDescent="0.25"/>
    <row r="280" s="227" customFormat="1" x14ac:dyDescent="0.25"/>
    <row r="281" s="227" customFormat="1" x14ac:dyDescent="0.25"/>
    <row r="282" s="227" customFormat="1" x14ac:dyDescent="0.25"/>
    <row r="283" s="227" customFormat="1" x14ac:dyDescent="0.25"/>
    <row r="284" s="227" customFormat="1" x14ac:dyDescent="0.25"/>
    <row r="285" s="227" customFormat="1" x14ac:dyDescent="0.25"/>
    <row r="286" s="227" customFormat="1" x14ac:dyDescent="0.25"/>
    <row r="287" s="227" customFormat="1" x14ac:dyDescent="0.25"/>
    <row r="288" s="227" customFormat="1" x14ac:dyDescent="0.25"/>
    <row r="289" s="227" customFormat="1" x14ac:dyDescent="0.25"/>
    <row r="290" s="227" customFormat="1" x14ac:dyDescent="0.25"/>
    <row r="291" s="227" customFormat="1" x14ac:dyDescent="0.25"/>
    <row r="292" s="227" customFormat="1" x14ac:dyDescent="0.25"/>
    <row r="293" s="227" customFormat="1" x14ac:dyDescent="0.25"/>
    <row r="294" s="227" customFormat="1" x14ac:dyDescent="0.25"/>
    <row r="295" s="227" customFormat="1" x14ac:dyDescent="0.25"/>
    <row r="296" s="227" customFormat="1" x14ac:dyDescent="0.25"/>
    <row r="297" s="227" customFormat="1" x14ac:dyDescent="0.25"/>
    <row r="298" s="227" customFormat="1" x14ac:dyDescent="0.25"/>
    <row r="299" s="227" customFormat="1" x14ac:dyDescent="0.25"/>
    <row r="300" s="227" customFormat="1" x14ac:dyDescent="0.25"/>
    <row r="301" s="227" customFormat="1" x14ac:dyDescent="0.25"/>
    <row r="302" s="227" customFormat="1" x14ac:dyDescent="0.25"/>
    <row r="303" s="227" customFormat="1" x14ac:dyDescent="0.25"/>
    <row r="304" s="227" customFormat="1" x14ac:dyDescent="0.25"/>
    <row r="305" s="227" customFormat="1" x14ac:dyDescent="0.25"/>
    <row r="306" s="227" customFormat="1" x14ac:dyDescent="0.25"/>
    <row r="307" s="227" customFormat="1" x14ac:dyDescent="0.25"/>
    <row r="308" s="227" customFormat="1" x14ac:dyDescent="0.25"/>
    <row r="309" s="227" customFormat="1" x14ac:dyDescent="0.25"/>
    <row r="310" s="227" customFormat="1" x14ac:dyDescent="0.25"/>
    <row r="311" s="227" customFormat="1" x14ac:dyDescent="0.25"/>
    <row r="312" s="227" customFormat="1" x14ac:dyDescent="0.25"/>
    <row r="313" s="227" customFormat="1" x14ac:dyDescent="0.25"/>
    <row r="314" s="227" customFormat="1" x14ac:dyDescent="0.25"/>
    <row r="315" s="227" customFormat="1" x14ac:dyDescent="0.25"/>
    <row r="316" s="227" customFormat="1" x14ac:dyDescent="0.25"/>
    <row r="317" s="227" customFormat="1" x14ac:dyDescent="0.25"/>
    <row r="318" s="227" customFormat="1" x14ac:dyDescent="0.25"/>
    <row r="319" s="227" customFormat="1" x14ac:dyDescent="0.25"/>
    <row r="320" s="227" customFormat="1" x14ac:dyDescent="0.25"/>
    <row r="321" s="227" customFormat="1" x14ac:dyDescent="0.25"/>
    <row r="322" s="227" customFormat="1" x14ac:dyDescent="0.25"/>
    <row r="323" s="227" customFormat="1" x14ac:dyDescent="0.25"/>
    <row r="324" s="227" customFormat="1" x14ac:dyDescent="0.25"/>
    <row r="325" s="227" customFormat="1" x14ac:dyDescent="0.25"/>
    <row r="326" s="227" customFormat="1" x14ac:dyDescent="0.25"/>
    <row r="327" s="227" customFormat="1" x14ac:dyDescent="0.25"/>
    <row r="328" s="227" customFormat="1" x14ac:dyDescent="0.25"/>
    <row r="329" s="227" customFormat="1" x14ac:dyDescent="0.25"/>
    <row r="330" s="227" customFormat="1" x14ac:dyDescent="0.25"/>
    <row r="331" s="227" customFormat="1" x14ac:dyDescent="0.25"/>
    <row r="332" s="227" customFormat="1" x14ac:dyDescent="0.25"/>
    <row r="333" s="227" customFormat="1" x14ac:dyDescent="0.25"/>
    <row r="334" s="227" customFormat="1" x14ac:dyDescent="0.25"/>
    <row r="335" s="227" customFormat="1" x14ac:dyDescent="0.25"/>
    <row r="336" s="227" customFormat="1" x14ac:dyDescent="0.25"/>
    <row r="337" s="227" customFormat="1" x14ac:dyDescent="0.25"/>
    <row r="338" s="227" customFormat="1" x14ac:dyDescent="0.25"/>
    <row r="339" s="227" customFormat="1" x14ac:dyDescent="0.25"/>
    <row r="340" s="227" customFormat="1" x14ac:dyDescent="0.25"/>
    <row r="341" s="227" customFormat="1" x14ac:dyDescent="0.25"/>
    <row r="342" s="227" customFormat="1" x14ac:dyDescent="0.25"/>
    <row r="343" s="227" customFormat="1" x14ac:dyDescent="0.25"/>
    <row r="344" s="227" customFormat="1" x14ac:dyDescent="0.25"/>
    <row r="345" s="227" customFormat="1" x14ac:dyDescent="0.25"/>
    <row r="346" s="227" customFormat="1" x14ac:dyDescent="0.25"/>
    <row r="347" s="227" customFormat="1" x14ac:dyDescent="0.25"/>
    <row r="348" s="227" customFormat="1" x14ac:dyDescent="0.25"/>
    <row r="349" s="227" customFormat="1" x14ac:dyDescent="0.25"/>
    <row r="350" s="227" customFormat="1" x14ac:dyDescent="0.25"/>
    <row r="351" s="227" customFormat="1" x14ac:dyDescent="0.25"/>
    <row r="352" s="227" customFormat="1" x14ac:dyDescent="0.25"/>
    <row r="353" s="227" customFormat="1" x14ac:dyDescent="0.25"/>
    <row r="354" s="227" customFormat="1" x14ac:dyDescent="0.25"/>
    <row r="355" s="227" customFormat="1" x14ac:dyDescent="0.25"/>
    <row r="356" s="227" customFormat="1" x14ac:dyDescent="0.25"/>
    <row r="357" s="227" customFormat="1" x14ac:dyDescent="0.25"/>
    <row r="358" s="227" customFormat="1" x14ac:dyDescent="0.25"/>
    <row r="359" s="227" customFormat="1" x14ac:dyDescent="0.25"/>
    <row r="360" s="227" customFormat="1" x14ac:dyDescent="0.25"/>
    <row r="361" s="227" customFormat="1" x14ac:dyDescent="0.25"/>
    <row r="362" s="227" customFormat="1" x14ac:dyDescent="0.25"/>
    <row r="363" s="227" customFormat="1" x14ac:dyDescent="0.25"/>
    <row r="364" s="227" customFormat="1" x14ac:dyDescent="0.25"/>
    <row r="365" s="227" customFormat="1" x14ac:dyDescent="0.25"/>
    <row r="366" s="227" customFormat="1" x14ac:dyDescent="0.25"/>
    <row r="367" s="227" customFormat="1" x14ac:dyDescent="0.25"/>
    <row r="368" s="227" customFormat="1" x14ac:dyDescent="0.25"/>
    <row r="369" s="227" customFormat="1" x14ac:dyDescent="0.25"/>
    <row r="370" s="227" customFormat="1" x14ac:dyDescent="0.25"/>
    <row r="371" s="227" customFormat="1" x14ac:dyDescent="0.25"/>
    <row r="372" s="227" customFormat="1" x14ac:dyDescent="0.25"/>
    <row r="373" s="227" customFormat="1" x14ac:dyDescent="0.25"/>
    <row r="374" s="227" customFormat="1" x14ac:dyDescent="0.25"/>
    <row r="375" s="227" customFormat="1" x14ac:dyDescent="0.25"/>
    <row r="376" s="227" customFormat="1" x14ac:dyDescent="0.25"/>
    <row r="377" s="227" customFormat="1" x14ac:dyDescent="0.25"/>
    <row r="378" s="227" customFormat="1" x14ac:dyDescent="0.25"/>
    <row r="379" s="227" customFormat="1" x14ac:dyDescent="0.25"/>
    <row r="380" s="227" customFormat="1" x14ac:dyDescent="0.25"/>
    <row r="381" s="227" customFormat="1" x14ac:dyDescent="0.25"/>
    <row r="382" s="227" customFormat="1" x14ac:dyDescent="0.25"/>
    <row r="383" s="227" customFormat="1" x14ac:dyDescent="0.25"/>
    <row r="384" s="227" customFormat="1" x14ac:dyDescent="0.25"/>
    <row r="385" s="227" customFormat="1" x14ac:dyDescent="0.25"/>
    <row r="386" s="227" customFormat="1" x14ac:dyDescent="0.25"/>
    <row r="387" s="227" customFormat="1" x14ac:dyDescent="0.25"/>
    <row r="388" s="227" customFormat="1" x14ac:dyDescent="0.25"/>
    <row r="389" s="227" customFormat="1" x14ac:dyDescent="0.25"/>
    <row r="390" s="227" customFormat="1" x14ac:dyDescent="0.25"/>
    <row r="391" s="227" customFormat="1" x14ac:dyDescent="0.25"/>
    <row r="392" s="227" customFormat="1" x14ac:dyDescent="0.25"/>
    <row r="393" s="227" customFormat="1" x14ac:dyDescent="0.25"/>
    <row r="394" s="227" customFormat="1" x14ac:dyDescent="0.25"/>
    <row r="395" s="227" customFormat="1" x14ac:dyDescent="0.25"/>
    <row r="396" s="227" customFormat="1" x14ac:dyDescent="0.25"/>
    <row r="397" s="227" customFormat="1" x14ac:dyDescent="0.25"/>
    <row r="398" s="227" customFormat="1" x14ac:dyDescent="0.25"/>
    <row r="399" s="227" customFormat="1" x14ac:dyDescent="0.25"/>
    <row r="400" s="227" customFormat="1" x14ac:dyDescent="0.25"/>
    <row r="401" s="227" customFormat="1" x14ac:dyDescent="0.25"/>
    <row r="402" s="227" customFormat="1" x14ac:dyDescent="0.25"/>
    <row r="403" s="227" customFormat="1" x14ac:dyDescent="0.25"/>
    <row r="404" s="227" customFormat="1" x14ac:dyDescent="0.25"/>
    <row r="405" s="227" customFormat="1" x14ac:dyDescent="0.25"/>
    <row r="406" s="227" customFormat="1" x14ac:dyDescent="0.25"/>
    <row r="407" s="227" customFormat="1" x14ac:dyDescent="0.25"/>
    <row r="408" s="227" customFormat="1" x14ac:dyDescent="0.25"/>
    <row r="409" s="227" customFormat="1" x14ac:dyDescent="0.25"/>
    <row r="410" s="227" customFormat="1" x14ac:dyDescent="0.25"/>
    <row r="411" s="227" customFormat="1" x14ac:dyDescent="0.25"/>
    <row r="412" s="227" customFormat="1" x14ac:dyDescent="0.25"/>
    <row r="413" s="227" customFormat="1" x14ac:dyDescent="0.25"/>
    <row r="414" s="227" customFormat="1" x14ac:dyDescent="0.25"/>
    <row r="415" s="227" customFormat="1" x14ac:dyDescent="0.25"/>
    <row r="416" s="227" customFormat="1" x14ac:dyDescent="0.25"/>
    <row r="417" s="227" customFormat="1" x14ac:dyDescent="0.25"/>
    <row r="418" s="227" customFormat="1" x14ac:dyDescent="0.25"/>
    <row r="419" s="227" customFormat="1" x14ac:dyDescent="0.25"/>
    <row r="420" s="227" customFormat="1" x14ac:dyDescent="0.25"/>
    <row r="421" s="227" customFormat="1" x14ac:dyDescent="0.25"/>
    <row r="422" s="227" customFormat="1" x14ac:dyDescent="0.25"/>
    <row r="423" s="227" customFormat="1" x14ac:dyDescent="0.25"/>
    <row r="424" s="227" customFormat="1" x14ac:dyDescent="0.25"/>
    <row r="425" s="227" customFormat="1" x14ac:dyDescent="0.25"/>
    <row r="426" s="227" customFormat="1" x14ac:dyDescent="0.25"/>
    <row r="427" s="227" customFormat="1" x14ac:dyDescent="0.25"/>
    <row r="428" s="227" customFormat="1" x14ac:dyDescent="0.25"/>
    <row r="429" s="227" customFormat="1" x14ac:dyDescent="0.25"/>
    <row r="430" s="227" customFormat="1" x14ac:dyDescent="0.25"/>
    <row r="431" s="227" customFormat="1" x14ac:dyDescent="0.25"/>
    <row r="432" s="227" customFormat="1" x14ac:dyDescent="0.25"/>
    <row r="433" s="227" customFormat="1" x14ac:dyDescent="0.25"/>
    <row r="434" s="227" customFormat="1" x14ac:dyDescent="0.25"/>
    <row r="435" s="227" customFormat="1" x14ac:dyDescent="0.25"/>
    <row r="436" s="227" customFormat="1" x14ac:dyDescent="0.25"/>
    <row r="437" s="227" customFormat="1" x14ac:dyDescent="0.25"/>
    <row r="438" s="227" customFormat="1" x14ac:dyDescent="0.25"/>
    <row r="439" s="227" customFormat="1" x14ac:dyDescent="0.25"/>
    <row r="440" s="227" customFormat="1" x14ac:dyDescent="0.25"/>
    <row r="441" s="227" customFormat="1" x14ac:dyDescent="0.25"/>
    <row r="442" s="227" customFormat="1" x14ac:dyDescent="0.25"/>
    <row r="443" s="227" customFormat="1" x14ac:dyDescent="0.25"/>
    <row r="444" s="227" customFormat="1" x14ac:dyDescent="0.25"/>
    <row r="445" s="227" customFormat="1" x14ac:dyDescent="0.25"/>
    <row r="446" s="227" customFormat="1" x14ac:dyDescent="0.25"/>
    <row r="447" s="227" customFormat="1" x14ac:dyDescent="0.25"/>
    <row r="448" s="227" customFormat="1" x14ac:dyDescent="0.25"/>
    <row r="449" s="227" customFormat="1" x14ac:dyDescent="0.25"/>
    <row r="450" s="227" customFormat="1" x14ac:dyDescent="0.25"/>
    <row r="451" s="227" customFormat="1" x14ac:dyDescent="0.25"/>
    <row r="452" s="227" customFormat="1" x14ac:dyDescent="0.25"/>
    <row r="453" s="227" customFormat="1" x14ac:dyDescent="0.25"/>
    <row r="454" s="227" customFormat="1" x14ac:dyDescent="0.25"/>
    <row r="455" s="227" customFormat="1" x14ac:dyDescent="0.25"/>
    <row r="456" s="227" customFormat="1" x14ac:dyDescent="0.25"/>
    <row r="457" s="227" customFormat="1" x14ac:dyDescent="0.25"/>
    <row r="458" s="227" customFormat="1" x14ac:dyDescent="0.25"/>
    <row r="459" s="227" customFormat="1" x14ac:dyDescent="0.25"/>
    <row r="460" s="227" customFormat="1" x14ac:dyDescent="0.25"/>
    <row r="461" s="227" customFormat="1" x14ac:dyDescent="0.25"/>
    <row r="462" s="227" customFormat="1" x14ac:dyDescent="0.25"/>
    <row r="463" s="227" customFormat="1" x14ac:dyDescent="0.25"/>
    <row r="464" s="227" customFormat="1" x14ac:dyDescent="0.25"/>
    <row r="465" s="227" customFormat="1" x14ac:dyDescent="0.25"/>
    <row r="466" s="227" customFormat="1" x14ac:dyDescent="0.25"/>
    <row r="467" s="227" customFormat="1" x14ac:dyDescent="0.25"/>
    <row r="468" s="227" customFormat="1" x14ac:dyDescent="0.25"/>
    <row r="469" s="227" customFormat="1" x14ac:dyDescent="0.25"/>
    <row r="470" s="227" customFormat="1" x14ac:dyDescent="0.25"/>
    <row r="471" s="227" customFormat="1" x14ac:dyDescent="0.25"/>
    <row r="472" s="227" customFormat="1" x14ac:dyDescent="0.25"/>
    <row r="473" s="227" customFormat="1" x14ac:dyDescent="0.25"/>
    <row r="474" s="227" customFormat="1" x14ac:dyDescent="0.25"/>
    <row r="475" s="227" customFormat="1" x14ac:dyDescent="0.25"/>
    <row r="476" s="227" customFormat="1" x14ac:dyDescent="0.25"/>
    <row r="477" s="227" customFormat="1" x14ac:dyDescent="0.25"/>
    <row r="478" s="227" customFormat="1" x14ac:dyDescent="0.25"/>
    <row r="479" s="227" customFormat="1" x14ac:dyDescent="0.25"/>
    <row r="480" s="227" customFormat="1" x14ac:dyDescent="0.25"/>
    <row r="481" s="227" customFormat="1" x14ac:dyDescent="0.25"/>
    <row r="482" s="227" customFormat="1" x14ac:dyDescent="0.25"/>
  </sheetData>
  <sheetProtection algorithmName="SHA-512" hashValue="MdJB/6itL7hBdm98lRoW38iHjUSoLbmNx2eWZW1HWT7wD+SJ4SiPQ+LTvMZTjEOn31Umn+BO5KEvpKzeoNsc8w==" saltValue="mWBCOvwtKpuvaHKWt/g9zw==" spinCount="100000" sheet="1" formatCells="0" formatColumns="0" selectLockedCells="1"/>
  <mergeCells count="108">
    <mergeCell ref="E34:E38"/>
    <mergeCell ref="B53:B59"/>
    <mergeCell ref="B34:B38"/>
    <mergeCell ref="B39:C39"/>
    <mergeCell ref="B9:C9"/>
    <mergeCell ref="B10:C10"/>
    <mergeCell ref="B40:C40"/>
    <mergeCell ref="B41:C41"/>
    <mergeCell ref="B42:B44"/>
    <mergeCell ref="B33:C33"/>
    <mergeCell ref="B5:C7"/>
    <mergeCell ref="H6:N6"/>
    <mergeCell ref="B8:C8"/>
    <mergeCell ref="E12:E32"/>
    <mergeCell ref="B12:B32"/>
    <mergeCell ref="B11:C11"/>
    <mergeCell ref="B2:G2"/>
    <mergeCell ref="G5:N5"/>
    <mergeCell ref="E3:N3"/>
    <mergeCell ref="B205:C205"/>
    <mergeCell ref="B193:C193"/>
    <mergeCell ref="B139:C139"/>
    <mergeCell ref="B141:B145"/>
    <mergeCell ref="B149:C149"/>
    <mergeCell ref="B138:C138"/>
    <mergeCell ref="B45:C45"/>
    <mergeCell ref="B46:C46"/>
    <mergeCell ref="B152:C152"/>
    <mergeCell ref="B150:C150"/>
    <mergeCell ref="B140:C140"/>
    <mergeCell ref="B181:C181"/>
    <mergeCell ref="B137:C137"/>
    <mergeCell ref="B127:C127"/>
    <mergeCell ref="B119:B120"/>
    <mergeCell ref="B121:C121"/>
    <mergeCell ref="B99:B103"/>
    <mergeCell ref="B104:C104"/>
    <mergeCell ref="B122:C122"/>
    <mergeCell ref="B66:C66"/>
    <mergeCell ref="B112:B117"/>
    <mergeCell ref="B105:B107"/>
    <mergeCell ref="B61:B63"/>
    <mergeCell ref="B52:C52"/>
    <mergeCell ref="B207:C207"/>
    <mergeCell ref="B208:C208"/>
    <mergeCell ref="B209:C209"/>
    <mergeCell ref="B130:B131"/>
    <mergeCell ref="B151:C151"/>
    <mergeCell ref="B64:C64"/>
    <mergeCell ref="B192:C192"/>
    <mergeCell ref="B108:C108"/>
    <mergeCell ref="B109:B110"/>
    <mergeCell ref="B111:C111"/>
    <mergeCell ref="B118:C118"/>
    <mergeCell ref="B147:C147"/>
    <mergeCell ref="B129:C129"/>
    <mergeCell ref="B128:C128"/>
    <mergeCell ref="B195:B200"/>
    <mergeCell ref="B160:B180"/>
    <mergeCell ref="B182:B187"/>
    <mergeCell ref="B191:C191"/>
    <mergeCell ref="B201:C201"/>
    <mergeCell ref="B132:C132"/>
    <mergeCell ref="B133:B136"/>
    <mergeCell ref="B67:B97"/>
    <mergeCell ref="B194:C194"/>
    <mergeCell ref="B123:B126"/>
    <mergeCell ref="E195:E200"/>
    <mergeCell ref="E160:E180"/>
    <mergeCell ref="E133:E136"/>
    <mergeCell ref="E141:E145"/>
    <mergeCell ref="B250:N251"/>
    <mergeCell ref="B238:C238"/>
    <mergeCell ref="B239:C239"/>
    <mergeCell ref="B157:C157"/>
    <mergeCell ref="E202:E204"/>
    <mergeCell ref="E211:E237"/>
    <mergeCell ref="B146:C146"/>
    <mergeCell ref="B153:C153"/>
    <mergeCell ref="B154:C154"/>
    <mergeCell ref="B156:C156"/>
    <mergeCell ref="B158:C158"/>
    <mergeCell ref="B159:C159"/>
    <mergeCell ref="B148:C148"/>
    <mergeCell ref="B210:C210"/>
    <mergeCell ref="B190:C190"/>
    <mergeCell ref="B202:B204"/>
    <mergeCell ref="B188:C188"/>
    <mergeCell ref="B189:C189"/>
    <mergeCell ref="B240:B244"/>
    <mergeCell ref="B206:C206"/>
    <mergeCell ref="E182:E187"/>
    <mergeCell ref="B98:C98"/>
    <mergeCell ref="B47:B51"/>
    <mergeCell ref="E105:E107"/>
    <mergeCell ref="E109:E110"/>
    <mergeCell ref="E67:E97"/>
    <mergeCell ref="E99:E103"/>
    <mergeCell ref="E61:E63"/>
    <mergeCell ref="E42:E44"/>
    <mergeCell ref="E47:E51"/>
    <mergeCell ref="E53:E59"/>
    <mergeCell ref="E130:E131"/>
    <mergeCell ref="E112:E117"/>
    <mergeCell ref="E119:E120"/>
    <mergeCell ref="E123:E126"/>
    <mergeCell ref="B65:C65"/>
    <mergeCell ref="B60:C60"/>
  </mergeCells>
  <phoneticPr fontId="0" type="noConversion"/>
  <pageMargins left="0.70866141732283472" right="0.70866141732283472" top="0.78740157480314965" bottom="0.78740157480314965" header="0.31496062992125984" footer="0.31496062992125984"/>
  <pageSetup paperSize="9" scale="49" fitToHeight="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BF668"/>
  <sheetViews>
    <sheetView showGridLines="0" tabSelected="1" zoomScale="85" zoomScaleNormal="85" zoomScaleSheetLayoutView="80" workbookViewId="0">
      <pane xSplit="3" ySplit="8" topLeftCell="D192" activePane="bottomRight" state="frozen"/>
      <selection pane="topRight" activeCell="F25" sqref="F12:N32"/>
      <selection pane="bottomLeft" activeCell="F25" sqref="F12:N32"/>
      <selection pane="bottomRight" activeCell="J185" sqref="J185"/>
    </sheetView>
  </sheetViews>
  <sheetFormatPr defaultRowHeight="15" x14ac:dyDescent="0.25"/>
  <cols>
    <col min="1" max="1" width="1.85546875" customWidth="1"/>
    <col min="2" max="2" width="8" customWidth="1"/>
    <col min="3" max="3" width="49.5703125" customWidth="1"/>
    <col min="4" max="4" width="9" customWidth="1"/>
    <col min="5" max="6" width="9.42578125" customWidth="1"/>
    <col min="7" max="22" width="10.7109375" customWidth="1"/>
    <col min="23" max="58" width="9.140625" style="227"/>
  </cols>
  <sheetData>
    <row r="1" spans="2:22" ht="18.95" customHeight="1" thickBot="1" x14ac:dyDescent="0.3">
      <c r="B1" s="430" t="s">
        <v>353</v>
      </c>
      <c r="C1" s="430"/>
      <c r="D1" s="430"/>
      <c r="G1" s="227"/>
      <c r="H1" s="227"/>
      <c r="I1" s="227"/>
      <c r="J1" s="227"/>
      <c r="K1" s="227"/>
      <c r="L1" s="227"/>
      <c r="M1" s="227"/>
      <c r="N1" s="227"/>
      <c r="O1" s="227"/>
      <c r="P1" s="227"/>
      <c r="Q1" s="227"/>
      <c r="R1" s="227"/>
      <c r="S1" s="227"/>
      <c r="T1" s="230"/>
      <c r="U1" s="230"/>
      <c r="V1" s="230"/>
    </row>
    <row r="2" spans="2:22" ht="33" thickTop="1" x14ac:dyDescent="0.4">
      <c r="B2" s="414" t="str">
        <f>'úvodní list'!D10</f>
        <v>Roční rozpočet -podrobný rozpis rozpočtu na rok 2019</v>
      </c>
      <c r="C2" s="415"/>
      <c r="D2" s="415"/>
      <c r="E2" s="416"/>
      <c r="F2" s="416"/>
      <c r="G2" s="416"/>
      <c r="H2" s="11"/>
      <c r="I2" s="11"/>
      <c r="J2" s="11"/>
      <c r="K2" s="11"/>
      <c r="L2" s="11"/>
      <c r="M2" s="11"/>
      <c r="N2" s="11"/>
      <c r="O2" s="11"/>
      <c r="P2" s="11"/>
      <c r="Q2" s="11"/>
      <c r="R2" s="11"/>
      <c r="S2" s="11"/>
      <c r="T2" s="11"/>
      <c r="U2" s="21" t="s">
        <v>21</v>
      </c>
      <c r="V2" s="71">
        <f>IF('úvodní list'!F20=0,"Nevyplněn úvodní list",'úvodní list'!F20)</f>
        <v>1607</v>
      </c>
    </row>
    <row r="3" spans="2:22" ht="15.75" customHeight="1" x14ac:dyDescent="0.25">
      <c r="B3" s="51"/>
      <c r="C3" s="15" t="s">
        <v>22</v>
      </c>
      <c r="D3" s="15"/>
      <c r="E3" s="420" t="str">
        <f>IF('úvodní list'!F17=0,"Nevyplněn úvodní list",'úvodní list'!F17)</f>
        <v>Vlastivědné muzeum v Šumperku</v>
      </c>
      <c r="F3" s="420"/>
      <c r="G3" s="421"/>
      <c r="H3" s="421"/>
      <c r="I3" s="421"/>
      <c r="J3" s="421"/>
      <c r="K3" s="421"/>
      <c r="L3" s="421"/>
      <c r="M3" s="421"/>
      <c r="N3" s="421"/>
      <c r="O3" s="421"/>
      <c r="P3" s="421"/>
      <c r="Q3" s="421"/>
      <c r="R3" s="421"/>
      <c r="S3" s="421"/>
      <c r="T3" s="421"/>
      <c r="U3" s="421"/>
      <c r="V3" s="422"/>
    </row>
    <row r="4" spans="2:22" thickBot="1" x14ac:dyDescent="0.4">
      <c r="B4" s="22"/>
      <c r="C4" s="23"/>
      <c r="D4" s="23"/>
      <c r="E4" s="23"/>
      <c r="F4" s="23"/>
      <c r="G4" s="6"/>
      <c r="H4" s="6"/>
      <c r="I4" s="6"/>
      <c r="J4" s="6"/>
      <c r="K4" s="6"/>
      <c r="L4" s="6"/>
      <c r="M4" s="6"/>
      <c r="N4" s="6"/>
      <c r="O4" s="6"/>
      <c r="P4" s="6"/>
      <c r="Q4" s="6"/>
      <c r="R4" s="6"/>
      <c r="S4" s="6"/>
      <c r="T4" s="6"/>
      <c r="U4" s="6"/>
      <c r="V4" s="24"/>
    </row>
    <row r="5" spans="2:22" ht="21.75" thickTop="1" thickBot="1" x14ac:dyDescent="0.3">
      <c r="B5" s="402" t="s">
        <v>23</v>
      </c>
      <c r="C5" s="403"/>
      <c r="D5" s="307"/>
      <c r="E5" s="307"/>
      <c r="F5" s="62"/>
      <c r="G5" s="434" t="s">
        <v>354</v>
      </c>
      <c r="H5" s="418"/>
      <c r="I5" s="418"/>
      <c r="J5" s="418"/>
      <c r="K5" s="418"/>
      <c r="L5" s="418"/>
      <c r="M5" s="418"/>
      <c r="N5" s="418"/>
      <c r="O5" s="418"/>
      <c r="P5" s="418"/>
      <c r="Q5" s="418"/>
      <c r="R5" s="418"/>
      <c r="S5" s="418"/>
      <c r="T5" s="418"/>
      <c r="U5" s="418"/>
      <c r="V5" s="419"/>
    </row>
    <row r="6" spans="2:22" ht="18.95" customHeight="1" thickTop="1" x14ac:dyDescent="0.25">
      <c r="B6" s="404"/>
      <c r="C6" s="405"/>
      <c r="D6" s="308"/>
      <c r="E6" s="308"/>
      <c r="F6" s="69"/>
      <c r="G6" s="63"/>
      <c r="H6" s="408" t="s">
        <v>355</v>
      </c>
      <c r="I6" s="409"/>
      <c r="J6" s="409"/>
      <c r="K6" s="409"/>
      <c r="L6" s="409"/>
      <c r="M6" s="409"/>
      <c r="N6" s="409"/>
      <c r="O6" s="409"/>
      <c r="P6" s="409"/>
      <c r="Q6" s="409"/>
      <c r="R6" s="409"/>
      <c r="S6" s="409"/>
      <c r="T6" s="409"/>
      <c r="U6" s="409"/>
      <c r="V6" s="410"/>
    </row>
    <row r="7" spans="2:22" ht="51.75" customHeight="1" x14ac:dyDescent="0.25">
      <c r="B7" s="406"/>
      <c r="C7" s="407"/>
      <c r="D7" s="309"/>
      <c r="E7" s="309"/>
      <c r="F7" s="69"/>
      <c r="G7" s="61"/>
      <c r="H7" s="52" t="s">
        <v>442</v>
      </c>
      <c r="I7" s="53" t="s">
        <v>443</v>
      </c>
      <c r="J7" s="53" t="s">
        <v>444</v>
      </c>
      <c r="K7" s="53" t="s">
        <v>445</v>
      </c>
      <c r="L7" s="53"/>
      <c r="M7" s="53"/>
      <c r="N7" s="53"/>
      <c r="O7" s="53"/>
      <c r="P7" s="53"/>
      <c r="Q7" s="53"/>
      <c r="R7" s="53"/>
      <c r="S7" s="53"/>
      <c r="T7" s="53"/>
      <c r="U7" s="53"/>
      <c r="V7" s="54"/>
    </row>
    <row r="8" spans="2:22" ht="15.75" thickBot="1" x14ac:dyDescent="0.3">
      <c r="B8" s="411" t="s">
        <v>26</v>
      </c>
      <c r="C8" s="412"/>
      <c r="D8" s="169" t="s">
        <v>27</v>
      </c>
      <c r="E8" s="206" t="s">
        <v>28</v>
      </c>
      <c r="F8" s="207" t="s">
        <v>29</v>
      </c>
      <c r="G8" s="7" t="s">
        <v>30</v>
      </c>
      <c r="H8" s="58"/>
      <c r="I8" s="59"/>
      <c r="J8" s="59"/>
      <c r="K8" s="59"/>
      <c r="L8" s="59"/>
      <c r="M8" s="59"/>
      <c r="N8" s="59"/>
      <c r="O8" s="59"/>
      <c r="P8" s="59"/>
      <c r="Q8" s="59"/>
      <c r="R8" s="59"/>
      <c r="S8" s="59"/>
      <c r="T8" s="59"/>
      <c r="U8" s="59"/>
      <c r="V8" s="60"/>
    </row>
    <row r="9" spans="2:22" ht="16.5" customHeight="1" x14ac:dyDescent="0.25">
      <c r="B9" s="423" t="s">
        <v>31</v>
      </c>
      <c r="C9" s="435"/>
      <c r="D9" s="310"/>
      <c r="E9" s="34"/>
      <c r="F9" s="105"/>
      <c r="G9" s="236">
        <f t="shared" ref="G9:V9" si="0">G10+G146+G150+G152</f>
        <v>173000</v>
      </c>
      <c r="H9" s="237">
        <f t="shared" si="0"/>
        <v>27000</v>
      </c>
      <c r="I9" s="237">
        <f t="shared" si="0"/>
        <v>24800</v>
      </c>
      <c r="J9" s="237">
        <f t="shared" si="0"/>
        <v>2200</v>
      </c>
      <c r="K9" s="237">
        <f t="shared" ref="K9:Q9" si="1">K10+K146+K150+K152</f>
        <v>119000</v>
      </c>
      <c r="L9" s="237">
        <f t="shared" si="1"/>
        <v>0</v>
      </c>
      <c r="M9" s="237">
        <f t="shared" si="1"/>
        <v>0</v>
      </c>
      <c r="N9" s="237">
        <f t="shared" si="1"/>
        <v>0</v>
      </c>
      <c r="O9" s="237">
        <f t="shared" si="1"/>
        <v>0</v>
      </c>
      <c r="P9" s="237">
        <f t="shared" si="1"/>
        <v>0</v>
      </c>
      <c r="Q9" s="237">
        <f t="shared" si="1"/>
        <v>0</v>
      </c>
      <c r="R9" s="237">
        <f t="shared" ref="R9" si="2">R10+R146+R150+R152</f>
        <v>0</v>
      </c>
      <c r="S9" s="237">
        <f t="shared" si="0"/>
        <v>0</v>
      </c>
      <c r="T9" s="237">
        <f t="shared" si="0"/>
        <v>0</v>
      </c>
      <c r="U9" s="237">
        <f t="shared" si="0"/>
        <v>0</v>
      </c>
      <c r="V9" s="238">
        <f t="shared" si="0"/>
        <v>0</v>
      </c>
    </row>
    <row r="10" spans="2:22" ht="16.5" customHeight="1" x14ac:dyDescent="0.25">
      <c r="B10" s="369" t="s">
        <v>32</v>
      </c>
      <c r="C10" s="370"/>
      <c r="D10" s="296"/>
      <c r="E10" s="4"/>
      <c r="F10" s="95"/>
      <c r="G10" s="239">
        <f>G11+G33+G39+G40+G41+G45+G46+G52+G60+G64+G65+G66+G98+G104+G108+G111+G118+G121+G122+G127+G128+G129+G132+G137+G138+G139+G140</f>
        <v>173000</v>
      </c>
      <c r="H10" s="240">
        <f t="shared" ref="H10:V10" si="3">H11+H33+H39+H40+H41+H45+H46+H52+H60+H64+H65+H66+H98+H104+H108+H111+H118+H121+H122+H127+H128+H129+H132+H137+H138+H139+H140</f>
        <v>27000</v>
      </c>
      <c r="I10" s="240">
        <f t="shared" si="3"/>
        <v>24800</v>
      </c>
      <c r="J10" s="240">
        <f t="shared" si="3"/>
        <v>2200</v>
      </c>
      <c r="K10" s="240">
        <f t="shared" ref="K10:Q10" si="4">K11+K33+K39+K40+K41+K45+K46+K52+K60+K64+K65+K66+K98+K104+K108+K111+K118+K121+K122+K127+K128+K129+K132+K137+K138+K139+K140</f>
        <v>119000</v>
      </c>
      <c r="L10" s="240">
        <f t="shared" si="4"/>
        <v>0</v>
      </c>
      <c r="M10" s="240">
        <f t="shared" si="4"/>
        <v>0</v>
      </c>
      <c r="N10" s="240">
        <f t="shared" si="4"/>
        <v>0</v>
      </c>
      <c r="O10" s="240">
        <f t="shared" si="4"/>
        <v>0</v>
      </c>
      <c r="P10" s="240">
        <f t="shared" si="4"/>
        <v>0</v>
      </c>
      <c r="Q10" s="240">
        <f t="shared" si="4"/>
        <v>0</v>
      </c>
      <c r="R10" s="240">
        <f t="shared" ref="R10" si="5">R11+R33+R39+R40+R41+R45+R46+R52+R60+R64+R65+R66+R98+R104+R108+R111+R118+R121+R122+R127+R128+R129+R132+R137+R138+R139+R140</f>
        <v>0</v>
      </c>
      <c r="S10" s="240">
        <f t="shared" si="3"/>
        <v>0</v>
      </c>
      <c r="T10" s="240">
        <f t="shared" si="3"/>
        <v>0</v>
      </c>
      <c r="U10" s="240">
        <f t="shared" si="3"/>
        <v>0</v>
      </c>
      <c r="V10" s="241">
        <f t="shared" si="3"/>
        <v>0</v>
      </c>
    </row>
    <row r="11" spans="2:22" ht="15.75" customHeight="1" x14ac:dyDescent="0.25">
      <c r="B11" s="392" t="s">
        <v>33</v>
      </c>
      <c r="C11" s="393"/>
      <c r="D11" s="304"/>
      <c r="E11" s="35">
        <v>501</v>
      </c>
      <c r="F11" s="132"/>
      <c r="G11" s="242">
        <f>SUM(G12:G32)</f>
        <v>11500</v>
      </c>
      <c r="H11" s="243">
        <f t="shared" ref="H11:V11" si="6">SUM(H12:H32)</f>
        <v>2000</v>
      </c>
      <c r="I11" s="243">
        <f t="shared" si="6"/>
        <v>0</v>
      </c>
      <c r="J11" s="243">
        <f t="shared" si="6"/>
        <v>0</v>
      </c>
      <c r="K11" s="243">
        <f t="shared" ref="K11:Q11" si="7">SUM(K12:K32)</f>
        <v>9500</v>
      </c>
      <c r="L11" s="243">
        <f t="shared" si="7"/>
        <v>0</v>
      </c>
      <c r="M11" s="243">
        <f t="shared" si="7"/>
        <v>0</v>
      </c>
      <c r="N11" s="243">
        <f t="shared" si="7"/>
        <v>0</v>
      </c>
      <c r="O11" s="243">
        <f t="shared" si="7"/>
        <v>0</v>
      </c>
      <c r="P11" s="243">
        <f t="shared" si="7"/>
        <v>0</v>
      </c>
      <c r="Q11" s="243">
        <f t="shared" si="7"/>
        <v>0</v>
      </c>
      <c r="R11" s="243">
        <f t="shared" ref="R11" si="8">SUM(R12:R32)</f>
        <v>0</v>
      </c>
      <c r="S11" s="243">
        <f t="shared" si="6"/>
        <v>0</v>
      </c>
      <c r="T11" s="243">
        <f t="shared" si="6"/>
        <v>0</v>
      </c>
      <c r="U11" s="243">
        <f t="shared" si="6"/>
        <v>0</v>
      </c>
      <c r="V11" s="244">
        <f t="shared" si="6"/>
        <v>0</v>
      </c>
    </row>
    <row r="12" spans="2:22" x14ac:dyDescent="0.25">
      <c r="B12" s="388" t="s">
        <v>34</v>
      </c>
      <c r="C12" s="16" t="s">
        <v>35</v>
      </c>
      <c r="D12" s="16"/>
      <c r="E12" s="431" t="s">
        <v>36</v>
      </c>
      <c r="F12" s="132" t="s">
        <v>356</v>
      </c>
      <c r="G12" s="245">
        <f t="shared" ref="G12:G32" si="9">SUM(H12:V12)</f>
        <v>0</v>
      </c>
      <c r="H12" s="246">
        <v>0</v>
      </c>
      <c r="I12" s="246">
        <v>0</v>
      </c>
      <c r="J12" s="246">
        <v>0</v>
      </c>
      <c r="K12" s="246">
        <v>0</v>
      </c>
      <c r="L12" s="246"/>
      <c r="M12" s="246"/>
      <c r="N12" s="246"/>
      <c r="O12" s="246"/>
      <c r="P12" s="246"/>
      <c r="Q12" s="246"/>
      <c r="R12" s="246"/>
      <c r="S12" s="246"/>
      <c r="T12" s="246"/>
      <c r="U12" s="246"/>
      <c r="V12" s="247"/>
    </row>
    <row r="13" spans="2:22" x14ac:dyDescent="0.25">
      <c r="B13" s="399"/>
      <c r="C13" s="16" t="s">
        <v>38</v>
      </c>
      <c r="D13" s="16"/>
      <c r="E13" s="432"/>
      <c r="F13" s="132" t="s">
        <v>357</v>
      </c>
      <c r="G13" s="245">
        <f t="shared" si="9"/>
        <v>0</v>
      </c>
      <c r="H13" s="246">
        <v>0</v>
      </c>
      <c r="I13" s="246">
        <v>0</v>
      </c>
      <c r="J13" s="246">
        <v>0</v>
      </c>
      <c r="K13" s="246">
        <v>0</v>
      </c>
      <c r="L13" s="246"/>
      <c r="M13" s="246"/>
      <c r="N13" s="246"/>
      <c r="O13" s="246"/>
      <c r="P13" s="246"/>
      <c r="Q13" s="246"/>
      <c r="R13" s="246"/>
      <c r="S13" s="246"/>
      <c r="T13" s="246"/>
      <c r="U13" s="246"/>
      <c r="V13" s="247"/>
    </row>
    <row r="14" spans="2:22" x14ac:dyDescent="0.25">
      <c r="B14" s="399"/>
      <c r="C14" s="16" t="s">
        <v>40</v>
      </c>
      <c r="D14" s="16"/>
      <c r="E14" s="432"/>
      <c r="F14" s="132" t="s">
        <v>358</v>
      </c>
      <c r="G14" s="245">
        <f t="shared" si="9"/>
        <v>0</v>
      </c>
      <c r="H14" s="246">
        <v>0</v>
      </c>
      <c r="I14" s="246">
        <v>0</v>
      </c>
      <c r="J14" s="246">
        <v>0</v>
      </c>
      <c r="K14" s="246">
        <v>0</v>
      </c>
      <c r="L14" s="246"/>
      <c r="M14" s="246"/>
      <c r="N14" s="246"/>
      <c r="O14" s="246"/>
      <c r="P14" s="246"/>
      <c r="Q14" s="246"/>
      <c r="R14" s="246"/>
      <c r="S14" s="246"/>
      <c r="T14" s="246"/>
      <c r="U14" s="246"/>
      <c r="V14" s="247"/>
    </row>
    <row r="15" spans="2:22" ht="38.25" x14ac:dyDescent="0.25">
      <c r="B15" s="399"/>
      <c r="C15" s="16" t="s">
        <v>42</v>
      </c>
      <c r="D15" s="16"/>
      <c r="E15" s="432"/>
      <c r="F15" s="132" t="s">
        <v>359</v>
      </c>
      <c r="G15" s="245">
        <f t="shared" si="9"/>
        <v>0</v>
      </c>
      <c r="H15" s="246">
        <v>0</v>
      </c>
      <c r="I15" s="246">
        <v>0</v>
      </c>
      <c r="J15" s="246">
        <v>0</v>
      </c>
      <c r="K15" s="246">
        <v>0</v>
      </c>
      <c r="L15" s="246"/>
      <c r="M15" s="246"/>
      <c r="N15" s="246"/>
      <c r="O15" s="246"/>
      <c r="P15" s="246"/>
      <c r="Q15" s="246"/>
      <c r="R15" s="246"/>
      <c r="S15" s="246"/>
      <c r="T15" s="246"/>
      <c r="U15" s="246"/>
      <c r="V15" s="247"/>
    </row>
    <row r="16" spans="2:22" x14ac:dyDescent="0.25">
      <c r="B16" s="399"/>
      <c r="C16" s="16" t="s">
        <v>44</v>
      </c>
      <c r="D16" s="16"/>
      <c r="E16" s="432"/>
      <c r="F16" s="132" t="s">
        <v>360</v>
      </c>
      <c r="G16" s="245">
        <f t="shared" si="9"/>
        <v>0</v>
      </c>
      <c r="H16" s="246">
        <v>0</v>
      </c>
      <c r="I16" s="246">
        <v>0</v>
      </c>
      <c r="J16" s="246">
        <v>0</v>
      </c>
      <c r="K16" s="246">
        <v>0</v>
      </c>
      <c r="L16" s="246"/>
      <c r="M16" s="246"/>
      <c r="N16" s="246"/>
      <c r="O16" s="246"/>
      <c r="P16" s="246"/>
      <c r="Q16" s="246"/>
      <c r="R16" s="246"/>
      <c r="S16" s="246"/>
      <c r="T16" s="246"/>
      <c r="U16" s="246"/>
      <c r="V16" s="247"/>
    </row>
    <row r="17" spans="2:22" x14ac:dyDescent="0.25">
      <c r="B17" s="399"/>
      <c r="C17" s="16" t="s">
        <v>46</v>
      </c>
      <c r="D17" s="16"/>
      <c r="E17" s="432"/>
      <c r="F17" s="132" t="s">
        <v>361</v>
      </c>
      <c r="G17" s="245">
        <f t="shared" si="9"/>
        <v>0</v>
      </c>
      <c r="H17" s="246">
        <v>0</v>
      </c>
      <c r="I17" s="246">
        <v>0</v>
      </c>
      <c r="J17" s="246">
        <v>0</v>
      </c>
      <c r="K17" s="246">
        <v>0</v>
      </c>
      <c r="L17" s="246"/>
      <c r="M17" s="246"/>
      <c r="N17" s="246"/>
      <c r="O17" s="246"/>
      <c r="P17" s="246"/>
      <c r="Q17" s="246"/>
      <c r="R17" s="246"/>
      <c r="S17" s="246"/>
      <c r="T17" s="246"/>
      <c r="U17" s="246"/>
      <c r="V17" s="247"/>
    </row>
    <row r="18" spans="2:22" ht="25.5" x14ac:dyDescent="0.25">
      <c r="B18" s="399"/>
      <c r="C18" s="16" t="s">
        <v>48</v>
      </c>
      <c r="D18" s="16"/>
      <c r="E18" s="432"/>
      <c r="F18" s="132" t="s">
        <v>362</v>
      </c>
      <c r="G18" s="245">
        <f t="shared" si="9"/>
        <v>0</v>
      </c>
      <c r="H18" s="246">
        <v>0</v>
      </c>
      <c r="I18" s="246">
        <v>0</v>
      </c>
      <c r="J18" s="246">
        <v>0</v>
      </c>
      <c r="K18" s="246">
        <v>0</v>
      </c>
      <c r="L18" s="246"/>
      <c r="M18" s="246"/>
      <c r="N18" s="246"/>
      <c r="O18" s="246"/>
      <c r="P18" s="246"/>
      <c r="Q18" s="246"/>
      <c r="R18" s="246"/>
      <c r="S18" s="246"/>
      <c r="T18" s="246"/>
      <c r="U18" s="246"/>
      <c r="V18" s="247"/>
    </row>
    <row r="19" spans="2:22" ht="25.5" x14ac:dyDescent="0.25">
      <c r="B19" s="399"/>
      <c r="C19" s="16" t="s">
        <v>50</v>
      </c>
      <c r="D19" s="16"/>
      <c r="E19" s="432"/>
      <c r="F19" s="132" t="s">
        <v>363</v>
      </c>
      <c r="G19" s="245">
        <f t="shared" si="9"/>
        <v>0</v>
      </c>
      <c r="H19" s="246">
        <v>0</v>
      </c>
      <c r="I19" s="246">
        <v>0</v>
      </c>
      <c r="J19" s="246">
        <v>0</v>
      </c>
      <c r="K19" s="246">
        <v>0</v>
      </c>
      <c r="L19" s="246"/>
      <c r="M19" s="246"/>
      <c r="N19" s="246"/>
      <c r="O19" s="246"/>
      <c r="P19" s="246"/>
      <c r="Q19" s="246"/>
      <c r="R19" s="246"/>
      <c r="S19" s="246"/>
      <c r="T19" s="246"/>
      <c r="U19" s="246"/>
      <c r="V19" s="247"/>
    </row>
    <row r="20" spans="2:22" x14ac:dyDescent="0.25">
      <c r="B20" s="399"/>
      <c r="C20" s="16" t="s">
        <v>52</v>
      </c>
      <c r="D20" s="16"/>
      <c r="E20" s="432"/>
      <c r="F20" s="132" t="s">
        <v>364</v>
      </c>
      <c r="G20" s="245">
        <f t="shared" si="9"/>
        <v>2500</v>
      </c>
      <c r="H20" s="246">
        <v>0</v>
      </c>
      <c r="I20" s="246">
        <v>0</v>
      </c>
      <c r="J20" s="246">
        <v>0</v>
      </c>
      <c r="K20" s="246">
        <v>2500</v>
      </c>
      <c r="L20" s="246"/>
      <c r="M20" s="246"/>
      <c r="N20" s="246"/>
      <c r="O20" s="246"/>
      <c r="P20" s="246"/>
      <c r="Q20" s="246"/>
      <c r="R20" s="246"/>
      <c r="S20" s="246"/>
      <c r="T20" s="246"/>
      <c r="U20" s="246"/>
      <c r="V20" s="247"/>
    </row>
    <row r="21" spans="2:22" x14ac:dyDescent="0.25">
      <c r="B21" s="399"/>
      <c r="C21" s="16" t="s">
        <v>54</v>
      </c>
      <c r="D21" s="16"/>
      <c r="E21" s="432"/>
      <c r="F21" s="132" t="s">
        <v>365</v>
      </c>
      <c r="G21" s="245">
        <f t="shared" si="9"/>
        <v>0</v>
      </c>
      <c r="H21" s="246">
        <v>0</v>
      </c>
      <c r="I21" s="246">
        <v>0</v>
      </c>
      <c r="J21" s="246">
        <v>0</v>
      </c>
      <c r="K21" s="246">
        <v>0</v>
      </c>
      <c r="L21" s="246"/>
      <c r="M21" s="246"/>
      <c r="N21" s="246"/>
      <c r="O21" s="246"/>
      <c r="P21" s="246"/>
      <c r="Q21" s="246"/>
      <c r="R21" s="246"/>
      <c r="S21" s="246"/>
      <c r="T21" s="246"/>
      <c r="U21" s="246"/>
      <c r="V21" s="247"/>
    </row>
    <row r="22" spans="2:22" x14ac:dyDescent="0.25">
      <c r="B22" s="399"/>
      <c r="C22" s="16" t="s">
        <v>56</v>
      </c>
      <c r="D22" s="16"/>
      <c r="E22" s="432"/>
      <c r="F22" s="132" t="s">
        <v>366</v>
      </c>
      <c r="G22" s="245">
        <f t="shared" si="9"/>
        <v>0</v>
      </c>
      <c r="H22" s="246">
        <v>0</v>
      </c>
      <c r="I22" s="246">
        <v>0</v>
      </c>
      <c r="J22" s="246">
        <v>0</v>
      </c>
      <c r="K22" s="246">
        <v>0</v>
      </c>
      <c r="L22" s="246"/>
      <c r="M22" s="246"/>
      <c r="N22" s="246"/>
      <c r="O22" s="246"/>
      <c r="P22" s="246"/>
      <c r="Q22" s="246"/>
      <c r="R22" s="246"/>
      <c r="S22" s="246"/>
      <c r="T22" s="246"/>
      <c r="U22" s="246"/>
      <c r="V22" s="247"/>
    </row>
    <row r="23" spans="2:22" x14ac:dyDescent="0.25">
      <c r="B23" s="399"/>
      <c r="C23" s="16" t="s">
        <v>58</v>
      </c>
      <c r="D23" s="16"/>
      <c r="E23" s="432"/>
      <c r="F23" s="132" t="s">
        <v>367</v>
      </c>
      <c r="G23" s="245">
        <f t="shared" si="9"/>
        <v>0</v>
      </c>
      <c r="H23" s="246">
        <v>0</v>
      </c>
      <c r="I23" s="246">
        <v>0</v>
      </c>
      <c r="J23" s="246">
        <v>0</v>
      </c>
      <c r="K23" s="246">
        <v>0</v>
      </c>
      <c r="L23" s="246"/>
      <c r="M23" s="246"/>
      <c r="N23" s="246"/>
      <c r="O23" s="246"/>
      <c r="P23" s="246"/>
      <c r="Q23" s="246"/>
      <c r="R23" s="246"/>
      <c r="S23" s="246"/>
      <c r="T23" s="246"/>
      <c r="U23" s="246"/>
      <c r="V23" s="247"/>
    </row>
    <row r="24" spans="2:22" x14ac:dyDescent="0.25">
      <c r="B24" s="399"/>
      <c r="C24" s="16" t="s">
        <v>60</v>
      </c>
      <c r="D24" s="16"/>
      <c r="E24" s="432"/>
      <c r="F24" s="132" t="s">
        <v>368</v>
      </c>
      <c r="G24" s="245">
        <f t="shared" si="9"/>
        <v>0</v>
      </c>
      <c r="H24" s="246">
        <v>0</v>
      </c>
      <c r="I24" s="246">
        <v>0</v>
      </c>
      <c r="J24" s="246">
        <v>0</v>
      </c>
      <c r="K24" s="246">
        <v>0</v>
      </c>
      <c r="L24" s="246"/>
      <c r="M24" s="246"/>
      <c r="N24" s="246"/>
      <c r="O24" s="246"/>
      <c r="P24" s="246"/>
      <c r="Q24" s="246"/>
      <c r="R24" s="246"/>
      <c r="S24" s="246"/>
      <c r="T24" s="246"/>
      <c r="U24" s="246"/>
      <c r="V24" s="247"/>
    </row>
    <row r="25" spans="2:22" x14ac:dyDescent="0.25">
      <c r="B25" s="399"/>
      <c r="C25" s="16" t="s">
        <v>62</v>
      </c>
      <c r="D25" s="16"/>
      <c r="E25" s="432"/>
      <c r="F25" s="132" t="s">
        <v>369</v>
      </c>
      <c r="G25" s="245">
        <f t="shared" si="9"/>
        <v>2000</v>
      </c>
      <c r="H25" s="246">
        <v>1000</v>
      </c>
      <c r="I25" s="246">
        <v>0</v>
      </c>
      <c r="J25" s="246">
        <v>0</v>
      </c>
      <c r="K25" s="246">
        <v>1000</v>
      </c>
      <c r="L25" s="246"/>
      <c r="M25" s="246"/>
      <c r="N25" s="246"/>
      <c r="O25" s="246"/>
      <c r="P25" s="246"/>
      <c r="Q25" s="246"/>
      <c r="R25" s="246"/>
      <c r="S25" s="246"/>
      <c r="T25" s="246"/>
      <c r="U25" s="246"/>
      <c r="V25" s="247"/>
    </row>
    <row r="26" spans="2:22" x14ac:dyDescent="0.25">
      <c r="B26" s="399"/>
      <c r="C26" s="16" t="s">
        <v>64</v>
      </c>
      <c r="D26" s="16"/>
      <c r="E26" s="432"/>
      <c r="F26" s="132" t="s">
        <v>370</v>
      </c>
      <c r="G26" s="245">
        <f t="shared" si="9"/>
        <v>0</v>
      </c>
      <c r="H26" s="246">
        <v>0</v>
      </c>
      <c r="I26" s="246">
        <v>0</v>
      </c>
      <c r="J26" s="246">
        <v>0</v>
      </c>
      <c r="K26" s="246">
        <v>0</v>
      </c>
      <c r="L26" s="246"/>
      <c r="M26" s="246"/>
      <c r="N26" s="246"/>
      <c r="O26" s="246"/>
      <c r="P26" s="246"/>
      <c r="Q26" s="246"/>
      <c r="R26" s="246"/>
      <c r="S26" s="246"/>
      <c r="T26" s="246"/>
      <c r="U26" s="246"/>
      <c r="V26" s="247"/>
    </row>
    <row r="27" spans="2:22" x14ac:dyDescent="0.25">
      <c r="B27" s="399"/>
      <c r="C27" s="16" t="s">
        <v>66</v>
      </c>
      <c r="D27" s="16"/>
      <c r="E27" s="432"/>
      <c r="F27" s="132" t="s">
        <v>371</v>
      </c>
      <c r="G27" s="245">
        <f t="shared" si="9"/>
        <v>3000</v>
      </c>
      <c r="H27" s="246">
        <v>1000</v>
      </c>
      <c r="I27" s="246">
        <v>0</v>
      </c>
      <c r="J27" s="246">
        <v>0</v>
      </c>
      <c r="K27" s="246">
        <v>2000</v>
      </c>
      <c r="L27" s="246"/>
      <c r="M27" s="246"/>
      <c r="N27" s="246"/>
      <c r="O27" s="246"/>
      <c r="P27" s="246"/>
      <c r="Q27" s="246"/>
      <c r="R27" s="246"/>
      <c r="S27" s="246"/>
      <c r="T27" s="246"/>
      <c r="U27" s="246"/>
      <c r="V27" s="247"/>
    </row>
    <row r="28" spans="2:22" x14ac:dyDescent="0.25">
      <c r="B28" s="399"/>
      <c r="C28" s="16" t="s">
        <v>68</v>
      </c>
      <c r="D28" s="16"/>
      <c r="E28" s="432"/>
      <c r="F28" s="132" t="s">
        <v>372</v>
      </c>
      <c r="G28" s="245">
        <f t="shared" si="9"/>
        <v>0</v>
      </c>
      <c r="H28" s="246">
        <v>0</v>
      </c>
      <c r="I28" s="246">
        <v>0</v>
      </c>
      <c r="J28" s="246">
        <v>0</v>
      </c>
      <c r="K28" s="246">
        <v>0</v>
      </c>
      <c r="L28" s="246"/>
      <c r="M28" s="246"/>
      <c r="N28" s="246"/>
      <c r="O28" s="246"/>
      <c r="P28" s="246"/>
      <c r="Q28" s="246"/>
      <c r="R28" s="246"/>
      <c r="S28" s="246"/>
      <c r="T28" s="246"/>
      <c r="U28" s="246"/>
      <c r="V28" s="247"/>
    </row>
    <row r="29" spans="2:22" x14ac:dyDescent="0.25">
      <c r="B29" s="399"/>
      <c r="C29" s="16" t="s">
        <v>70</v>
      </c>
      <c r="D29" s="16"/>
      <c r="E29" s="432"/>
      <c r="F29" s="132" t="s">
        <v>373</v>
      </c>
      <c r="G29" s="245">
        <f t="shared" si="9"/>
        <v>0</v>
      </c>
      <c r="H29" s="246">
        <v>0</v>
      </c>
      <c r="I29" s="246">
        <v>0</v>
      </c>
      <c r="J29" s="246">
        <v>0</v>
      </c>
      <c r="K29" s="246">
        <v>0</v>
      </c>
      <c r="L29" s="246"/>
      <c r="M29" s="246"/>
      <c r="N29" s="246"/>
      <c r="O29" s="246"/>
      <c r="P29" s="246"/>
      <c r="Q29" s="246"/>
      <c r="R29" s="246"/>
      <c r="S29" s="246"/>
      <c r="T29" s="246"/>
      <c r="U29" s="246"/>
      <c r="V29" s="247"/>
    </row>
    <row r="30" spans="2:22" x14ac:dyDescent="0.25">
      <c r="B30" s="399"/>
      <c r="C30" s="16" t="s">
        <v>72</v>
      </c>
      <c r="D30" s="16"/>
      <c r="E30" s="432"/>
      <c r="F30" s="132" t="s">
        <v>374</v>
      </c>
      <c r="G30" s="245">
        <f t="shared" si="9"/>
        <v>0</v>
      </c>
      <c r="H30" s="246">
        <v>0</v>
      </c>
      <c r="I30" s="246">
        <v>0</v>
      </c>
      <c r="J30" s="246">
        <v>0</v>
      </c>
      <c r="K30" s="246">
        <v>0</v>
      </c>
      <c r="L30" s="246"/>
      <c r="M30" s="246"/>
      <c r="N30" s="246"/>
      <c r="O30" s="246"/>
      <c r="P30" s="246"/>
      <c r="Q30" s="246"/>
      <c r="R30" s="246"/>
      <c r="S30" s="246"/>
      <c r="T30" s="246"/>
      <c r="U30" s="246"/>
      <c r="V30" s="247"/>
    </row>
    <row r="31" spans="2:22" x14ac:dyDescent="0.25">
      <c r="B31" s="399"/>
      <c r="C31" s="16" t="s">
        <v>74</v>
      </c>
      <c r="D31" s="16"/>
      <c r="E31" s="432"/>
      <c r="F31" s="132" t="s">
        <v>375</v>
      </c>
      <c r="G31" s="245">
        <f t="shared" si="9"/>
        <v>0</v>
      </c>
      <c r="H31" s="246">
        <v>0</v>
      </c>
      <c r="I31" s="246">
        <v>0</v>
      </c>
      <c r="J31" s="246">
        <v>0</v>
      </c>
      <c r="K31" s="246">
        <v>0</v>
      </c>
      <c r="L31" s="246"/>
      <c r="M31" s="246"/>
      <c r="N31" s="246"/>
      <c r="O31" s="246"/>
      <c r="P31" s="246"/>
      <c r="Q31" s="246"/>
      <c r="R31" s="246"/>
      <c r="S31" s="246"/>
      <c r="T31" s="246"/>
      <c r="U31" s="246"/>
      <c r="V31" s="247"/>
    </row>
    <row r="32" spans="2:22" x14ac:dyDescent="0.25">
      <c r="B32" s="389"/>
      <c r="C32" s="77" t="s">
        <v>76</v>
      </c>
      <c r="D32" s="77"/>
      <c r="E32" s="433"/>
      <c r="F32" s="132"/>
      <c r="G32" s="245">
        <f t="shared" si="9"/>
        <v>4000</v>
      </c>
      <c r="H32" s="246">
        <v>0</v>
      </c>
      <c r="I32" s="246">
        <v>0</v>
      </c>
      <c r="J32" s="246">
        <v>0</v>
      </c>
      <c r="K32" s="246">
        <v>4000</v>
      </c>
      <c r="L32" s="246"/>
      <c r="M32" s="246"/>
      <c r="N32" s="246"/>
      <c r="O32" s="246"/>
      <c r="P32" s="246"/>
      <c r="Q32" s="246"/>
      <c r="R32" s="246"/>
      <c r="S32" s="246"/>
      <c r="T32" s="246"/>
      <c r="U32" s="246"/>
      <c r="V32" s="247"/>
    </row>
    <row r="33" spans="2:22" ht="15.75" customHeight="1" x14ac:dyDescent="0.25">
      <c r="B33" s="356" t="s">
        <v>77</v>
      </c>
      <c r="C33" s="357"/>
      <c r="D33" s="293"/>
      <c r="E33" s="35" t="s">
        <v>78</v>
      </c>
      <c r="F33" s="132"/>
      <c r="G33" s="242">
        <f>SUM(G34:G38)</f>
        <v>26000</v>
      </c>
      <c r="H33" s="243">
        <f t="shared" ref="H33:V33" si="10">SUM(H34:H38)</f>
        <v>14000</v>
      </c>
      <c r="I33" s="243">
        <f t="shared" si="10"/>
        <v>3000</v>
      </c>
      <c r="J33" s="243">
        <f t="shared" si="10"/>
        <v>0</v>
      </c>
      <c r="K33" s="243">
        <f t="shared" ref="K33:Q33" si="11">SUM(K34:K38)</f>
        <v>9000</v>
      </c>
      <c r="L33" s="243">
        <f t="shared" si="11"/>
        <v>0</v>
      </c>
      <c r="M33" s="243">
        <f t="shared" si="11"/>
        <v>0</v>
      </c>
      <c r="N33" s="243">
        <f t="shared" si="11"/>
        <v>0</v>
      </c>
      <c r="O33" s="243">
        <f t="shared" si="11"/>
        <v>0</v>
      </c>
      <c r="P33" s="243">
        <f t="shared" si="11"/>
        <v>0</v>
      </c>
      <c r="Q33" s="243">
        <f t="shared" si="11"/>
        <v>0</v>
      </c>
      <c r="R33" s="243">
        <f t="shared" ref="R33" si="12">SUM(R34:R38)</f>
        <v>0</v>
      </c>
      <c r="S33" s="243">
        <f t="shared" si="10"/>
        <v>0</v>
      </c>
      <c r="T33" s="243">
        <f t="shared" si="10"/>
        <v>0</v>
      </c>
      <c r="U33" s="243">
        <f t="shared" si="10"/>
        <v>0</v>
      </c>
      <c r="V33" s="244">
        <f t="shared" si="10"/>
        <v>0</v>
      </c>
    </row>
    <row r="34" spans="2:22" x14ac:dyDescent="0.25">
      <c r="B34" s="388" t="s">
        <v>34</v>
      </c>
      <c r="C34" s="16" t="s">
        <v>79</v>
      </c>
      <c r="D34" s="16"/>
      <c r="E34" s="431" t="s">
        <v>78</v>
      </c>
      <c r="F34" s="132" t="s">
        <v>356</v>
      </c>
      <c r="G34" s="245">
        <f t="shared" ref="G34:G40" si="13">SUM(H34:V34)</f>
        <v>2000</v>
      </c>
      <c r="H34" s="246">
        <v>1000</v>
      </c>
      <c r="I34" s="246">
        <v>0</v>
      </c>
      <c r="J34" s="246">
        <v>0</v>
      </c>
      <c r="K34" s="246">
        <v>1000</v>
      </c>
      <c r="L34" s="246"/>
      <c r="M34" s="246"/>
      <c r="N34" s="246"/>
      <c r="O34" s="246"/>
      <c r="P34" s="246"/>
      <c r="Q34" s="246"/>
      <c r="R34" s="246"/>
      <c r="S34" s="246"/>
      <c r="T34" s="246"/>
      <c r="U34" s="246"/>
      <c r="V34" s="247"/>
    </row>
    <row r="35" spans="2:22" x14ac:dyDescent="0.25">
      <c r="B35" s="399"/>
      <c r="C35" s="16" t="s">
        <v>80</v>
      </c>
      <c r="D35" s="16"/>
      <c r="E35" s="432"/>
      <c r="F35" s="132" t="s">
        <v>359</v>
      </c>
      <c r="G35" s="245">
        <f t="shared" si="13"/>
        <v>11000</v>
      </c>
      <c r="H35" s="246">
        <v>10000</v>
      </c>
      <c r="I35" s="246">
        <v>1000</v>
      </c>
      <c r="J35" s="246">
        <v>0</v>
      </c>
      <c r="K35" s="246">
        <v>0</v>
      </c>
      <c r="L35" s="246"/>
      <c r="M35" s="246"/>
      <c r="N35" s="246"/>
      <c r="O35" s="246"/>
      <c r="P35" s="246"/>
      <c r="Q35" s="246"/>
      <c r="R35" s="246"/>
      <c r="S35" s="246"/>
      <c r="T35" s="246"/>
      <c r="U35" s="246"/>
      <c r="V35" s="247"/>
    </row>
    <row r="36" spans="2:22" x14ac:dyDescent="0.25">
      <c r="B36" s="399"/>
      <c r="C36" s="16" t="s">
        <v>81</v>
      </c>
      <c r="D36" s="16"/>
      <c r="E36" s="432"/>
      <c r="F36" s="132" t="s">
        <v>360</v>
      </c>
      <c r="G36" s="245">
        <f t="shared" si="13"/>
        <v>0</v>
      </c>
      <c r="H36" s="246">
        <v>0</v>
      </c>
      <c r="I36" s="246">
        <v>0</v>
      </c>
      <c r="J36" s="246">
        <v>0</v>
      </c>
      <c r="K36" s="246">
        <v>0</v>
      </c>
      <c r="L36" s="246"/>
      <c r="M36" s="246"/>
      <c r="N36" s="246"/>
      <c r="O36" s="246"/>
      <c r="P36" s="246"/>
      <c r="Q36" s="246"/>
      <c r="R36" s="246"/>
      <c r="S36" s="246"/>
      <c r="T36" s="246"/>
      <c r="U36" s="246"/>
      <c r="V36" s="247"/>
    </row>
    <row r="37" spans="2:22" x14ac:dyDescent="0.25">
      <c r="B37" s="399"/>
      <c r="C37" s="16" t="s">
        <v>82</v>
      </c>
      <c r="D37" s="16"/>
      <c r="E37" s="432"/>
      <c r="F37" s="132" t="s">
        <v>361</v>
      </c>
      <c r="G37" s="245">
        <f t="shared" si="13"/>
        <v>13000</v>
      </c>
      <c r="H37" s="246">
        <v>3000</v>
      </c>
      <c r="I37" s="246">
        <v>2000</v>
      </c>
      <c r="J37" s="246">
        <v>0</v>
      </c>
      <c r="K37" s="246">
        <v>8000</v>
      </c>
      <c r="L37" s="246"/>
      <c r="M37" s="246"/>
      <c r="N37" s="246"/>
      <c r="O37" s="246"/>
      <c r="P37" s="246"/>
      <c r="Q37" s="246"/>
      <c r="R37" s="246"/>
      <c r="S37" s="246"/>
      <c r="T37" s="246"/>
      <c r="U37" s="246"/>
      <c r="V37" s="247"/>
    </row>
    <row r="38" spans="2:22" x14ac:dyDescent="0.25">
      <c r="B38" s="389"/>
      <c r="C38" s="77" t="s">
        <v>76</v>
      </c>
      <c r="D38" s="77"/>
      <c r="E38" s="433"/>
      <c r="F38" s="132"/>
      <c r="G38" s="245">
        <f t="shared" si="13"/>
        <v>0</v>
      </c>
      <c r="H38" s="246">
        <v>0</v>
      </c>
      <c r="I38" s="246">
        <v>0</v>
      </c>
      <c r="J38" s="246">
        <v>0</v>
      </c>
      <c r="K38" s="246">
        <v>0</v>
      </c>
      <c r="L38" s="246"/>
      <c r="M38" s="246"/>
      <c r="N38" s="246"/>
      <c r="O38" s="246"/>
      <c r="P38" s="246"/>
      <c r="Q38" s="246"/>
      <c r="R38" s="246"/>
      <c r="S38" s="246"/>
      <c r="T38" s="246"/>
      <c r="U38" s="246"/>
      <c r="V38" s="247"/>
    </row>
    <row r="39" spans="2:22" ht="15.75" customHeight="1" x14ac:dyDescent="0.25">
      <c r="B39" s="356" t="s">
        <v>83</v>
      </c>
      <c r="C39" s="357"/>
      <c r="D39" s="293"/>
      <c r="E39" s="35" t="s">
        <v>84</v>
      </c>
      <c r="F39" s="132"/>
      <c r="G39" s="242">
        <f t="shared" si="13"/>
        <v>0</v>
      </c>
      <c r="H39" s="248">
        <v>0</v>
      </c>
      <c r="I39" s="248">
        <v>0</v>
      </c>
      <c r="J39" s="248">
        <v>0</v>
      </c>
      <c r="K39" s="248">
        <v>0</v>
      </c>
      <c r="L39" s="248"/>
      <c r="M39" s="248"/>
      <c r="N39" s="248"/>
      <c r="O39" s="248"/>
      <c r="P39" s="248"/>
      <c r="Q39" s="248"/>
      <c r="R39" s="248"/>
      <c r="S39" s="248"/>
      <c r="T39" s="248"/>
      <c r="U39" s="248"/>
      <c r="V39" s="249"/>
    </row>
    <row r="40" spans="2:22" ht="15.75" customHeight="1" x14ac:dyDescent="0.25">
      <c r="B40" s="356" t="s">
        <v>85</v>
      </c>
      <c r="C40" s="357"/>
      <c r="D40" s="293"/>
      <c r="E40" s="35" t="s">
        <v>86</v>
      </c>
      <c r="F40" s="132"/>
      <c r="G40" s="242">
        <f t="shared" si="13"/>
        <v>66000</v>
      </c>
      <c r="H40" s="248">
        <v>0</v>
      </c>
      <c r="I40" s="248">
        <v>0</v>
      </c>
      <c r="J40" s="248">
        <v>1000</v>
      </c>
      <c r="K40" s="248">
        <v>65000</v>
      </c>
      <c r="L40" s="248"/>
      <c r="M40" s="248"/>
      <c r="N40" s="248"/>
      <c r="O40" s="248"/>
      <c r="P40" s="248"/>
      <c r="Q40" s="248"/>
      <c r="R40" s="248"/>
      <c r="S40" s="248"/>
      <c r="T40" s="248"/>
      <c r="U40" s="248"/>
      <c r="V40" s="249"/>
    </row>
    <row r="41" spans="2:22" ht="15.75" customHeight="1" x14ac:dyDescent="0.25">
      <c r="B41" s="356" t="s">
        <v>87</v>
      </c>
      <c r="C41" s="357"/>
      <c r="D41" s="293"/>
      <c r="E41" s="35" t="s">
        <v>88</v>
      </c>
      <c r="F41" s="132"/>
      <c r="G41" s="242">
        <f>SUM(G42:G44)</f>
        <v>0</v>
      </c>
      <c r="H41" s="243">
        <f t="shared" ref="H41:V41" si="14">SUM(H42:H44)</f>
        <v>0</v>
      </c>
      <c r="I41" s="243">
        <f t="shared" si="14"/>
        <v>0</v>
      </c>
      <c r="J41" s="243">
        <f t="shared" si="14"/>
        <v>0</v>
      </c>
      <c r="K41" s="243">
        <f t="shared" ref="K41:Q41" si="15">SUM(K42:K44)</f>
        <v>0</v>
      </c>
      <c r="L41" s="243">
        <f t="shared" si="15"/>
        <v>0</v>
      </c>
      <c r="M41" s="243">
        <f t="shared" si="15"/>
        <v>0</v>
      </c>
      <c r="N41" s="243">
        <f t="shared" si="15"/>
        <v>0</v>
      </c>
      <c r="O41" s="243">
        <f t="shared" si="15"/>
        <v>0</v>
      </c>
      <c r="P41" s="243">
        <f t="shared" si="15"/>
        <v>0</v>
      </c>
      <c r="Q41" s="243">
        <f t="shared" si="15"/>
        <v>0</v>
      </c>
      <c r="R41" s="243">
        <f t="shared" ref="R41" si="16">SUM(R42:R44)</f>
        <v>0</v>
      </c>
      <c r="S41" s="243">
        <f t="shared" si="14"/>
        <v>0</v>
      </c>
      <c r="T41" s="243">
        <f t="shared" si="14"/>
        <v>0</v>
      </c>
      <c r="U41" s="243">
        <f t="shared" si="14"/>
        <v>0</v>
      </c>
      <c r="V41" s="244">
        <f t="shared" si="14"/>
        <v>0</v>
      </c>
    </row>
    <row r="42" spans="2:22" x14ac:dyDescent="0.25">
      <c r="B42" s="426" t="s">
        <v>34</v>
      </c>
      <c r="C42" s="16" t="s">
        <v>89</v>
      </c>
      <c r="D42" s="16"/>
      <c r="E42" s="431" t="s">
        <v>88</v>
      </c>
      <c r="F42" s="132" t="s">
        <v>356</v>
      </c>
      <c r="G42" s="245">
        <f>SUM(H42:V42)</f>
        <v>0</v>
      </c>
      <c r="H42" s="246"/>
      <c r="I42" s="250"/>
      <c r="J42" s="250"/>
      <c r="K42" s="250"/>
      <c r="L42" s="250"/>
      <c r="M42" s="250"/>
      <c r="N42" s="250"/>
      <c r="O42" s="250"/>
      <c r="P42" s="250"/>
      <c r="Q42" s="250"/>
      <c r="R42" s="250"/>
      <c r="S42" s="250"/>
      <c r="T42" s="250"/>
      <c r="U42" s="250"/>
      <c r="V42" s="251"/>
    </row>
    <row r="43" spans="2:22" x14ac:dyDescent="0.25">
      <c r="B43" s="427"/>
      <c r="C43" s="16" t="s">
        <v>90</v>
      </c>
      <c r="D43" s="16"/>
      <c r="E43" s="432"/>
      <c r="F43" s="132" t="s">
        <v>359</v>
      </c>
      <c r="G43" s="245">
        <f>SUM(H43:V43)</f>
        <v>0</v>
      </c>
      <c r="H43" s="246"/>
      <c r="I43" s="250"/>
      <c r="J43" s="250"/>
      <c r="K43" s="250"/>
      <c r="L43" s="250"/>
      <c r="M43" s="250"/>
      <c r="N43" s="250"/>
      <c r="O43" s="250"/>
      <c r="P43" s="250"/>
      <c r="Q43" s="250"/>
      <c r="R43" s="250"/>
      <c r="S43" s="250"/>
      <c r="T43" s="250"/>
      <c r="U43" s="250"/>
      <c r="V43" s="251"/>
    </row>
    <row r="44" spans="2:22" x14ac:dyDescent="0.25">
      <c r="B44" s="428"/>
      <c r="C44" s="77" t="s">
        <v>76</v>
      </c>
      <c r="D44" s="77"/>
      <c r="E44" s="433"/>
      <c r="F44" s="132"/>
      <c r="G44" s="245">
        <f>SUM(H44:V44)</f>
        <v>0</v>
      </c>
      <c r="H44" s="246"/>
      <c r="I44" s="250"/>
      <c r="J44" s="250"/>
      <c r="K44" s="250"/>
      <c r="L44" s="250"/>
      <c r="M44" s="250"/>
      <c r="N44" s="250"/>
      <c r="O44" s="250"/>
      <c r="P44" s="250"/>
      <c r="Q44" s="250"/>
      <c r="R44" s="250"/>
      <c r="S44" s="250"/>
      <c r="T44" s="250"/>
      <c r="U44" s="250"/>
      <c r="V44" s="251"/>
    </row>
    <row r="45" spans="2:22" ht="15.75" customHeight="1" x14ac:dyDescent="0.25">
      <c r="B45" s="356" t="s">
        <v>91</v>
      </c>
      <c r="C45" s="357"/>
      <c r="D45" s="293"/>
      <c r="E45" s="35" t="s">
        <v>92</v>
      </c>
      <c r="F45" s="132"/>
      <c r="G45" s="242">
        <f>SUM(H45:V45)</f>
        <v>0</v>
      </c>
      <c r="H45" s="246"/>
      <c r="I45" s="248"/>
      <c r="J45" s="248"/>
      <c r="K45" s="248"/>
      <c r="L45" s="248"/>
      <c r="M45" s="248"/>
      <c r="N45" s="248"/>
      <c r="O45" s="248"/>
      <c r="P45" s="248"/>
      <c r="Q45" s="248"/>
      <c r="R45" s="248"/>
      <c r="S45" s="248"/>
      <c r="T45" s="248"/>
      <c r="U45" s="248"/>
      <c r="V45" s="249"/>
    </row>
    <row r="46" spans="2:22" ht="15.75" customHeight="1" x14ac:dyDescent="0.25">
      <c r="B46" s="356" t="s">
        <v>93</v>
      </c>
      <c r="C46" s="357"/>
      <c r="D46" s="293"/>
      <c r="E46" s="35" t="s">
        <v>94</v>
      </c>
      <c r="F46" s="132"/>
      <c r="G46" s="242">
        <f>SUM(G47:G51)</f>
        <v>0</v>
      </c>
      <c r="H46" s="243">
        <f t="shared" ref="H46:V46" si="17">SUM(H47:H51)</f>
        <v>0</v>
      </c>
      <c r="I46" s="243">
        <f t="shared" si="17"/>
        <v>0</v>
      </c>
      <c r="J46" s="243">
        <f t="shared" si="17"/>
        <v>0</v>
      </c>
      <c r="K46" s="243">
        <f t="shared" ref="K46:Q46" si="18">SUM(K47:K51)</f>
        <v>0</v>
      </c>
      <c r="L46" s="243">
        <f t="shared" si="18"/>
        <v>0</v>
      </c>
      <c r="M46" s="243">
        <f t="shared" si="18"/>
        <v>0</v>
      </c>
      <c r="N46" s="243">
        <f t="shared" si="18"/>
        <v>0</v>
      </c>
      <c r="O46" s="243">
        <f t="shared" si="18"/>
        <v>0</v>
      </c>
      <c r="P46" s="243">
        <f t="shared" si="18"/>
        <v>0</v>
      </c>
      <c r="Q46" s="243">
        <f t="shared" si="18"/>
        <v>0</v>
      </c>
      <c r="R46" s="243">
        <f t="shared" ref="R46" si="19">SUM(R47:R51)</f>
        <v>0</v>
      </c>
      <c r="S46" s="243">
        <f t="shared" si="17"/>
        <v>0</v>
      </c>
      <c r="T46" s="243">
        <f t="shared" si="17"/>
        <v>0</v>
      </c>
      <c r="U46" s="243">
        <f t="shared" si="17"/>
        <v>0</v>
      </c>
      <c r="V46" s="244">
        <f t="shared" si="17"/>
        <v>0</v>
      </c>
    </row>
    <row r="47" spans="2:22" x14ac:dyDescent="0.25">
      <c r="B47" s="353" t="s">
        <v>34</v>
      </c>
      <c r="C47" s="16" t="s">
        <v>95</v>
      </c>
      <c r="D47" s="16"/>
      <c r="E47" s="431" t="s">
        <v>94</v>
      </c>
      <c r="F47" s="132" t="s">
        <v>356</v>
      </c>
      <c r="G47" s="245">
        <f>SUM(H47:V47)</f>
        <v>0</v>
      </c>
      <c r="H47" s="246"/>
      <c r="I47" s="250"/>
      <c r="J47" s="250"/>
      <c r="K47" s="250"/>
      <c r="L47" s="250"/>
      <c r="M47" s="250"/>
      <c r="N47" s="250"/>
      <c r="O47" s="250"/>
      <c r="P47" s="250"/>
      <c r="Q47" s="250"/>
      <c r="R47" s="250"/>
      <c r="S47" s="250"/>
      <c r="T47" s="250"/>
      <c r="U47" s="250"/>
      <c r="V47" s="251"/>
    </row>
    <row r="48" spans="2:22" x14ac:dyDescent="0.25">
      <c r="B48" s="354"/>
      <c r="C48" s="16" t="s">
        <v>96</v>
      </c>
      <c r="D48" s="16"/>
      <c r="E48" s="432"/>
      <c r="F48" s="132" t="s">
        <v>359</v>
      </c>
      <c r="G48" s="245">
        <f>SUM(H48:V48)</f>
        <v>0</v>
      </c>
      <c r="H48" s="246"/>
      <c r="I48" s="250"/>
      <c r="J48" s="250"/>
      <c r="K48" s="250"/>
      <c r="L48" s="250"/>
      <c r="M48" s="250"/>
      <c r="N48" s="250"/>
      <c r="O48" s="250"/>
      <c r="P48" s="250"/>
      <c r="Q48" s="250"/>
      <c r="R48" s="250"/>
      <c r="S48" s="250"/>
      <c r="T48" s="250"/>
      <c r="U48" s="250"/>
      <c r="V48" s="251"/>
    </row>
    <row r="49" spans="2:22" x14ac:dyDescent="0.25">
      <c r="B49" s="354"/>
      <c r="C49" s="16" t="s">
        <v>97</v>
      </c>
      <c r="D49" s="16"/>
      <c r="E49" s="432"/>
      <c r="F49" s="132" t="s">
        <v>360</v>
      </c>
      <c r="G49" s="245">
        <f>SUM(H49:V49)</f>
        <v>0</v>
      </c>
      <c r="H49" s="246"/>
      <c r="I49" s="250"/>
      <c r="J49" s="250"/>
      <c r="K49" s="250"/>
      <c r="L49" s="250"/>
      <c r="M49" s="250"/>
      <c r="N49" s="250"/>
      <c r="O49" s="250"/>
      <c r="P49" s="250"/>
      <c r="Q49" s="250"/>
      <c r="R49" s="250"/>
      <c r="S49" s="250"/>
      <c r="T49" s="250"/>
      <c r="U49" s="250"/>
      <c r="V49" s="251"/>
    </row>
    <row r="50" spans="2:22" x14ac:dyDescent="0.25">
      <c r="B50" s="354"/>
      <c r="C50" s="16" t="s">
        <v>98</v>
      </c>
      <c r="D50" s="16"/>
      <c r="E50" s="432"/>
      <c r="F50" s="132" t="s">
        <v>361</v>
      </c>
      <c r="G50" s="245">
        <f>SUM(H50:V50)</f>
        <v>0</v>
      </c>
      <c r="H50" s="246"/>
      <c r="I50" s="250"/>
      <c r="J50" s="250"/>
      <c r="K50" s="250"/>
      <c r="L50" s="250"/>
      <c r="M50" s="250"/>
      <c r="N50" s="250"/>
      <c r="O50" s="250"/>
      <c r="P50" s="250"/>
      <c r="Q50" s="250"/>
      <c r="R50" s="250"/>
      <c r="S50" s="250"/>
      <c r="T50" s="250"/>
      <c r="U50" s="250"/>
      <c r="V50" s="251"/>
    </row>
    <row r="51" spans="2:22" x14ac:dyDescent="0.25">
      <c r="B51" s="355"/>
      <c r="C51" s="77" t="s">
        <v>76</v>
      </c>
      <c r="D51" s="77"/>
      <c r="E51" s="433"/>
      <c r="F51" s="132"/>
      <c r="G51" s="245">
        <f>SUM(H51:V51)</f>
        <v>0</v>
      </c>
      <c r="H51" s="246"/>
      <c r="I51" s="250"/>
      <c r="J51" s="250"/>
      <c r="K51" s="250"/>
      <c r="L51" s="250"/>
      <c r="M51" s="250"/>
      <c r="N51" s="250"/>
      <c r="O51" s="250"/>
      <c r="P51" s="250"/>
      <c r="Q51" s="250"/>
      <c r="R51" s="250"/>
      <c r="S51" s="250"/>
      <c r="T51" s="250"/>
      <c r="U51" s="250"/>
      <c r="V51" s="251"/>
    </row>
    <row r="52" spans="2:22" ht="15.75" customHeight="1" x14ac:dyDescent="0.25">
      <c r="B52" s="356" t="s">
        <v>99</v>
      </c>
      <c r="C52" s="357"/>
      <c r="D52" s="293"/>
      <c r="E52" s="35" t="s">
        <v>100</v>
      </c>
      <c r="F52" s="132"/>
      <c r="G52" s="242">
        <f>SUM(G53:G59)</f>
        <v>0</v>
      </c>
      <c r="H52" s="243">
        <f t="shared" ref="H52:V52" si="20">SUM(H53:H59)</f>
        <v>0</v>
      </c>
      <c r="I52" s="243">
        <f t="shared" si="20"/>
        <v>0</v>
      </c>
      <c r="J52" s="243">
        <f t="shared" si="20"/>
        <v>0</v>
      </c>
      <c r="K52" s="243">
        <f t="shared" ref="K52:Q52" si="21">SUM(K53:K59)</f>
        <v>0</v>
      </c>
      <c r="L52" s="243">
        <f t="shared" si="21"/>
        <v>0</v>
      </c>
      <c r="M52" s="243">
        <f t="shared" si="21"/>
        <v>0</v>
      </c>
      <c r="N52" s="243">
        <f t="shared" si="21"/>
        <v>0</v>
      </c>
      <c r="O52" s="243">
        <f t="shared" si="21"/>
        <v>0</v>
      </c>
      <c r="P52" s="243">
        <f t="shared" si="21"/>
        <v>0</v>
      </c>
      <c r="Q52" s="243">
        <f t="shared" si="21"/>
        <v>0</v>
      </c>
      <c r="R52" s="243">
        <f t="shared" ref="R52" si="22">SUM(R53:R59)</f>
        <v>0</v>
      </c>
      <c r="S52" s="243">
        <f t="shared" si="20"/>
        <v>0</v>
      </c>
      <c r="T52" s="243">
        <f t="shared" si="20"/>
        <v>0</v>
      </c>
      <c r="U52" s="243">
        <f t="shared" si="20"/>
        <v>0</v>
      </c>
      <c r="V52" s="244">
        <f t="shared" si="20"/>
        <v>0</v>
      </c>
    </row>
    <row r="53" spans="2:22" x14ac:dyDescent="0.25">
      <c r="B53" s="388" t="s">
        <v>34</v>
      </c>
      <c r="C53" s="16" t="s">
        <v>101</v>
      </c>
      <c r="D53" s="16"/>
      <c r="E53" s="431" t="s">
        <v>100</v>
      </c>
      <c r="F53" s="132" t="s">
        <v>362</v>
      </c>
      <c r="G53" s="245">
        <f t="shared" ref="G53:G59" si="23">SUM(H53:V53)</f>
        <v>0</v>
      </c>
      <c r="H53" s="246"/>
      <c r="I53" s="250"/>
      <c r="J53" s="250"/>
      <c r="K53" s="250"/>
      <c r="L53" s="250"/>
      <c r="M53" s="250"/>
      <c r="N53" s="250"/>
      <c r="O53" s="250"/>
      <c r="P53" s="250"/>
      <c r="Q53" s="250"/>
      <c r="R53" s="250"/>
      <c r="S53" s="250"/>
      <c r="T53" s="250"/>
      <c r="U53" s="250"/>
      <c r="V53" s="251"/>
    </row>
    <row r="54" spans="2:22" x14ac:dyDescent="0.25">
      <c r="B54" s="399"/>
      <c r="C54" s="16" t="s">
        <v>102</v>
      </c>
      <c r="D54" s="16"/>
      <c r="E54" s="432"/>
      <c r="F54" s="132" t="s">
        <v>356</v>
      </c>
      <c r="G54" s="245">
        <f t="shared" si="23"/>
        <v>0</v>
      </c>
      <c r="H54" s="246"/>
      <c r="I54" s="250"/>
      <c r="J54" s="250"/>
      <c r="K54" s="250"/>
      <c r="L54" s="250"/>
      <c r="M54" s="250"/>
      <c r="N54" s="250"/>
      <c r="O54" s="250"/>
      <c r="P54" s="250"/>
      <c r="Q54" s="250"/>
      <c r="R54" s="250"/>
      <c r="S54" s="250"/>
      <c r="T54" s="250"/>
      <c r="U54" s="250"/>
      <c r="V54" s="251"/>
    </row>
    <row r="55" spans="2:22" x14ac:dyDescent="0.25">
      <c r="B55" s="399"/>
      <c r="C55" s="16" t="s">
        <v>103</v>
      </c>
      <c r="D55" s="16"/>
      <c r="E55" s="432"/>
      <c r="F55" s="132" t="s">
        <v>359</v>
      </c>
      <c r="G55" s="245">
        <f t="shared" si="23"/>
        <v>0</v>
      </c>
      <c r="H55" s="246"/>
      <c r="I55" s="250"/>
      <c r="J55" s="250"/>
      <c r="K55" s="250"/>
      <c r="L55" s="250"/>
      <c r="M55" s="250"/>
      <c r="N55" s="250"/>
      <c r="O55" s="250"/>
      <c r="P55" s="250"/>
      <c r="Q55" s="250"/>
      <c r="R55" s="250"/>
      <c r="S55" s="250"/>
      <c r="T55" s="250"/>
      <c r="U55" s="250"/>
      <c r="V55" s="251"/>
    </row>
    <row r="56" spans="2:22" x14ac:dyDescent="0.25">
      <c r="B56" s="399"/>
      <c r="C56" s="16" t="s">
        <v>104</v>
      </c>
      <c r="D56" s="16"/>
      <c r="E56" s="432"/>
      <c r="F56" s="132" t="s">
        <v>360</v>
      </c>
      <c r="G56" s="245">
        <f t="shared" si="23"/>
        <v>0</v>
      </c>
      <c r="H56" s="246"/>
      <c r="I56" s="250"/>
      <c r="J56" s="250"/>
      <c r="K56" s="250"/>
      <c r="L56" s="250"/>
      <c r="M56" s="250"/>
      <c r="N56" s="250"/>
      <c r="O56" s="250"/>
      <c r="P56" s="250"/>
      <c r="Q56" s="250"/>
      <c r="R56" s="250"/>
      <c r="S56" s="250"/>
      <c r="T56" s="250"/>
      <c r="U56" s="250"/>
      <c r="V56" s="251"/>
    </row>
    <row r="57" spans="2:22" x14ac:dyDescent="0.25">
      <c r="B57" s="399"/>
      <c r="C57" s="16" t="s">
        <v>105</v>
      </c>
      <c r="D57" s="16"/>
      <c r="E57" s="432"/>
      <c r="F57" s="132" t="s">
        <v>361</v>
      </c>
      <c r="G57" s="245">
        <f t="shared" si="23"/>
        <v>0</v>
      </c>
      <c r="H57" s="246"/>
      <c r="I57" s="250"/>
      <c r="J57" s="250"/>
      <c r="K57" s="250"/>
      <c r="L57" s="250"/>
      <c r="M57" s="250"/>
      <c r="N57" s="250"/>
      <c r="O57" s="250"/>
      <c r="P57" s="250"/>
      <c r="Q57" s="250"/>
      <c r="R57" s="250"/>
      <c r="S57" s="250"/>
      <c r="T57" s="250"/>
      <c r="U57" s="250"/>
      <c r="V57" s="251"/>
    </row>
    <row r="58" spans="2:22" x14ac:dyDescent="0.25">
      <c r="B58" s="399"/>
      <c r="C58" s="16" t="s">
        <v>106</v>
      </c>
      <c r="D58" s="16"/>
      <c r="E58" s="432"/>
      <c r="F58" s="132" t="s">
        <v>363</v>
      </c>
      <c r="G58" s="245">
        <f t="shared" si="23"/>
        <v>0</v>
      </c>
      <c r="H58" s="246"/>
      <c r="I58" s="250"/>
      <c r="J58" s="250"/>
      <c r="K58" s="250"/>
      <c r="L58" s="250"/>
      <c r="M58" s="250"/>
      <c r="N58" s="250"/>
      <c r="O58" s="250"/>
      <c r="P58" s="250"/>
      <c r="Q58" s="250"/>
      <c r="R58" s="250"/>
      <c r="S58" s="250"/>
      <c r="T58" s="250"/>
      <c r="U58" s="250"/>
      <c r="V58" s="251"/>
    </row>
    <row r="59" spans="2:22" x14ac:dyDescent="0.25">
      <c r="B59" s="389"/>
      <c r="C59" s="77" t="s">
        <v>76</v>
      </c>
      <c r="D59" s="77"/>
      <c r="E59" s="433"/>
      <c r="F59" s="132"/>
      <c r="G59" s="245">
        <f t="shared" si="23"/>
        <v>0</v>
      </c>
      <c r="H59" s="246"/>
      <c r="I59" s="250"/>
      <c r="J59" s="250"/>
      <c r="K59" s="250"/>
      <c r="L59" s="250"/>
      <c r="M59" s="250"/>
      <c r="N59" s="250"/>
      <c r="O59" s="250"/>
      <c r="P59" s="250"/>
      <c r="Q59" s="250"/>
      <c r="R59" s="250"/>
      <c r="S59" s="250"/>
      <c r="T59" s="250"/>
      <c r="U59" s="250"/>
      <c r="V59" s="251"/>
    </row>
    <row r="60" spans="2:22" ht="15.75" customHeight="1" x14ac:dyDescent="0.25">
      <c r="B60" s="356" t="s">
        <v>107</v>
      </c>
      <c r="C60" s="357"/>
      <c r="D60" s="293"/>
      <c r="E60" s="35" t="s">
        <v>108</v>
      </c>
      <c r="F60" s="132"/>
      <c r="G60" s="242">
        <f>SUM(G61:G63)</f>
        <v>0</v>
      </c>
      <c r="H60" s="243">
        <f t="shared" ref="H60:V60" si="24">SUM(H61:H63)</f>
        <v>0</v>
      </c>
      <c r="I60" s="243">
        <f t="shared" si="24"/>
        <v>0</v>
      </c>
      <c r="J60" s="243">
        <f t="shared" si="24"/>
        <v>0</v>
      </c>
      <c r="K60" s="243">
        <f t="shared" ref="K60:Q60" si="25">SUM(K61:K63)</f>
        <v>0</v>
      </c>
      <c r="L60" s="243">
        <f t="shared" si="25"/>
        <v>0</v>
      </c>
      <c r="M60" s="243">
        <f t="shared" si="25"/>
        <v>0</v>
      </c>
      <c r="N60" s="243">
        <f t="shared" si="25"/>
        <v>0</v>
      </c>
      <c r="O60" s="243">
        <f t="shared" si="25"/>
        <v>0</v>
      </c>
      <c r="P60" s="243">
        <f t="shared" si="25"/>
        <v>0</v>
      </c>
      <c r="Q60" s="243">
        <f t="shared" si="25"/>
        <v>0</v>
      </c>
      <c r="R60" s="243">
        <f t="shared" ref="R60" si="26">SUM(R61:R63)</f>
        <v>0</v>
      </c>
      <c r="S60" s="243">
        <f t="shared" si="24"/>
        <v>0</v>
      </c>
      <c r="T60" s="243">
        <f t="shared" si="24"/>
        <v>0</v>
      </c>
      <c r="U60" s="243">
        <f t="shared" si="24"/>
        <v>0</v>
      </c>
      <c r="V60" s="244">
        <f t="shared" si="24"/>
        <v>0</v>
      </c>
    </row>
    <row r="61" spans="2:22" x14ac:dyDescent="0.25">
      <c r="B61" s="353" t="s">
        <v>34</v>
      </c>
      <c r="C61" s="16" t="s">
        <v>109</v>
      </c>
      <c r="D61" s="16"/>
      <c r="E61" s="431" t="s">
        <v>108</v>
      </c>
      <c r="F61" s="132" t="s">
        <v>356</v>
      </c>
      <c r="G61" s="245">
        <f>SUM(H61:V61)</f>
        <v>0</v>
      </c>
      <c r="H61" s="246"/>
      <c r="I61" s="250"/>
      <c r="J61" s="250"/>
      <c r="K61" s="250"/>
      <c r="L61" s="250"/>
      <c r="M61" s="250"/>
      <c r="N61" s="250"/>
      <c r="O61" s="250"/>
      <c r="P61" s="250"/>
      <c r="Q61" s="250"/>
      <c r="R61" s="250"/>
      <c r="S61" s="250"/>
      <c r="T61" s="250"/>
      <c r="U61" s="250"/>
      <c r="V61" s="251"/>
    </row>
    <row r="62" spans="2:22" x14ac:dyDescent="0.25">
      <c r="B62" s="354"/>
      <c r="C62" s="16" t="s">
        <v>110</v>
      </c>
      <c r="D62" s="16"/>
      <c r="E62" s="432"/>
      <c r="F62" s="132" t="s">
        <v>359</v>
      </c>
      <c r="G62" s="245">
        <f>SUM(H62:V62)</f>
        <v>0</v>
      </c>
      <c r="H62" s="246"/>
      <c r="I62" s="246"/>
      <c r="J62" s="246"/>
      <c r="K62" s="246"/>
      <c r="L62" s="246"/>
      <c r="M62" s="246"/>
      <c r="N62" s="246"/>
      <c r="O62" s="246"/>
      <c r="P62" s="246"/>
      <c r="Q62" s="246"/>
      <c r="R62" s="246"/>
      <c r="S62" s="246"/>
      <c r="T62" s="246"/>
      <c r="U62" s="246"/>
      <c r="V62" s="247"/>
    </row>
    <row r="63" spans="2:22" x14ac:dyDescent="0.25">
      <c r="B63" s="355"/>
      <c r="C63" s="77" t="s">
        <v>76</v>
      </c>
      <c r="D63" s="77"/>
      <c r="E63" s="433"/>
      <c r="F63" s="132"/>
      <c r="G63" s="245">
        <f>SUM(H63:V63)</f>
        <v>0</v>
      </c>
      <c r="H63" s="246"/>
      <c r="I63" s="246"/>
      <c r="J63" s="246"/>
      <c r="K63" s="246"/>
      <c r="L63" s="246"/>
      <c r="M63" s="246"/>
      <c r="N63" s="246"/>
      <c r="O63" s="246"/>
      <c r="P63" s="246"/>
      <c r="Q63" s="246"/>
      <c r="R63" s="246"/>
      <c r="S63" s="246"/>
      <c r="T63" s="246"/>
      <c r="U63" s="246"/>
      <c r="V63" s="247"/>
    </row>
    <row r="64" spans="2:22" ht="15.75" customHeight="1" x14ac:dyDescent="0.25">
      <c r="B64" s="356" t="s">
        <v>111</v>
      </c>
      <c r="C64" s="357"/>
      <c r="D64" s="293"/>
      <c r="E64" s="35" t="s">
        <v>112</v>
      </c>
      <c r="F64" s="132"/>
      <c r="G64" s="242">
        <f>SUM(H64:V64)</f>
        <v>0</v>
      </c>
      <c r="H64" s="246"/>
      <c r="I64" s="248"/>
      <c r="J64" s="248"/>
      <c r="K64" s="248"/>
      <c r="L64" s="248"/>
      <c r="M64" s="248"/>
      <c r="N64" s="248"/>
      <c r="O64" s="248"/>
      <c r="P64" s="248"/>
      <c r="Q64" s="248"/>
      <c r="R64" s="248"/>
      <c r="S64" s="248"/>
      <c r="T64" s="248"/>
      <c r="U64" s="248"/>
      <c r="V64" s="249"/>
    </row>
    <row r="65" spans="2:22" ht="15.75" customHeight="1" x14ac:dyDescent="0.25">
      <c r="B65" s="356" t="s">
        <v>113</v>
      </c>
      <c r="C65" s="357"/>
      <c r="D65" s="293"/>
      <c r="E65" s="35" t="s">
        <v>114</v>
      </c>
      <c r="F65" s="132"/>
      <c r="G65" s="242">
        <f>SUM(H65:V65)</f>
        <v>0</v>
      </c>
      <c r="H65" s="246"/>
      <c r="I65" s="248"/>
      <c r="J65" s="248"/>
      <c r="K65" s="248"/>
      <c r="L65" s="248"/>
      <c r="M65" s="248"/>
      <c r="N65" s="248"/>
      <c r="O65" s="248"/>
      <c r="P65" s="248"/>
      <c r="Q65" s="248"/>
      <c r="R65" s="248"/>
      <c r="S65" s="248"/>
      <c r="T65" s="248"/>
      <c r="U65" s="248"/>
      <c r="V65" s="249"/>
    </row>
    <row r="66" spans="2:22" ht="15.75" customHeight="1" x14ac:dyDescent="0.25">
      <c r="B66" s="356" t="s">
        <v>115</v>
      </c>
      <c r="C66" s="357"/>
      <c r="D66" s="293"/>
      <c r="E66" s="35" t="s">
        <v>116</v>
      </c>
      <c r="F66" s="132"/>
      <c r="G66" s="242">
        <f>SUM(G67:G97)</f>
        <v>11000</v>
      </c>
      <c r="H66" s="243">
        <f t="shared" ref="H66:V66" si="27">SUM(H67:H97)</f>
        <v>6000</v>
      </c>
      <c r="I66" s="243">
        <f t="shared" si="27"/>
        <v>0</v>
      </c>
      <c r="J66" s="243">
        <f t="shared" si="27"/>
        <v>0</v>
      </c>
      <c r="K66" s="243">
        <f t="shared" ref="K66:Q66" si="28">SUM(K67:K97)</f>
        <v>5000</v>
      </c>
      <c r="L66" s="243">
        <f t="shared" si="28"/>
        <v>0</v>
      </c>
      <c r="M66" s="243">
        <f t="shared" si="28"/>
        <v>0</v>
      </c>
      <c r="N66" s="243">
        <f t="shared" si="28"/>
        <v>0</v>
      </c>
      <c r="O66" s="243">
        <f t="shared" si="28"/>
        <v>0</v>
      </c>
      <c r="P66" s="243">
        <f t="shared" si="28"/>
        <v>0</v>
      </c>
      <c r="Q66" s="243">
        <f t="shared" si="28"/>
        <v>0</v>
      </c>
      <c r="R66" s="243">
        <f t="shared" ref="R66" si="29">SUM(R67:R97)</f>
        <v>0</v>
      </c>
      <c r="S66" s="243">
        <f t="shared" si="27"/>
        <v>0</v>
      </c>
      <c r="T66" s="243">
        <f t="shared" si="27"/>
        <v>0</v>
      </c>
      <c r="U66" s="243">
        <f t="shared" si="27"/>
        <v>0</v>
      </c>
      <c r="V66" s="244">
        <f t="shared" si="27"/>
        <v>0</v>
      </c>
    </row>
    <row r="67" spans="2:22" x14ac:dyDescent="0.25">
      <c r="B67" s="388" t="s">
        <v>34</v>
      </c>
      <c r="C67" s="16" t="s">
        <v>117</v>
      </c>
      <c r="D67" s="16"/>
      <c r="E67" s="431" t="s">
        <v>116</v>
      </c>
      <c r="F67" s="132" t="s">
        <v>356</v>
      </c>
      <c r="G67" s="245">
        <f t="shared" ref="G67:G97" si="30">SUM(H67:V67)</f>
        <v>0</v>
      </c>
      <c r="H67" s="250">
        <v>0</v>
      </c>
      <c r="I67" s="250">
        <v>0</v>
      </c>
      <c r="J67" s="250">
        <v>0</v>
      </c>
      <c r="K67" s="250">
        <v>0</v>
      </c>
      <c r="L67" s="250"/>
      <c r="M67" s="250"/>
      <c r="N67" s="250"/>
      <c r="O67" s="250"/>
      <c r="P67" s="250"/>
      <c r="Q67" s="250"/>
      <c r="R67" s="250"/>
      <c r="S67" s="250"/>
      <c r="T67" s="250"/>
      <c r="U67" s="250"/>
      <c r="V67" s="251"/>
    </row>
    <row r="68" spans="2:22" x14ac:dyDescent="0.25">
      <c r="B68" s="399"/>
      <c r="C68" s="16" t="s">
        <v>118</v>
      </c>
      <c r="D68" s="16"/>
      <c r="E68" s="432"/>
      <c r="F68" s="132" t="s">
        <v>359</v>
      </c>
      <c r="G68" s="245">
        <f t="shared" si="30"/>
        <v>0</v>
      </c>
      <c r="H68" s="246">
        <v>0</v>
      </c>
      <c r="I68" s="246">
        <v>0</v>
      </c>
      <c r="J68" s="246">
        <v>0</v>
      </c>
      <c r="K68" s="246">
        <v>0</v>
      </c>
      <c r="L68" s="246"/>
      <c r="M68" s="246"/>
      <c r="N68" s="246"/>
      <c r="O68" s="246"/>
      <c r="P68" s="246"/>
      <c r="Q68" s="246"/>
      <c r="R68" s="246"/>
      <c r="S68" s="246"/>
      <c r="T68" s="246"/>
      <c r="U68" s="246"/>
      <c r="V68" s="247"/>
    </row>
    <row r="69" spans="2:22" x14ac:dyDescent="0.25">
      <c r="B69" s="399"/>
      <c r="C69" s="16" t="s">
        <v>119</v>
      </c>
      <c r="D69" s="16"/>
      <c r="E69" s="432"/>
      <c r="F69" s="132" t="s">
        <v>360</v>
      </c>
      <c r="G69" s="245">
        <f t="shared" si="30"/>
        <v>0</v>
      </c>
      <c r="H69" s="246">
        <v>0</v>
      </c>
      <c r="I69" s="246">
        <v>0</v>
      </c>
      <c r="J69" s="246">
        <v>0</v>
      </c>
      <c r="K69" s="246">
        <v>0</v>
      </c>
      <c r="L69" s="246"/>
      <c r="M69" s="246"/>
      <c r="N69" s="246"/>
      <c r="O69" s="246"/>
      <c r="P69" s="246"/>
      <c r="Q69" s="246"/>
      <c r="R69" s="246"/>
      <c r="S69" s="246"/>
      <c r="T69" s="246"/>
      <c r="U69" s="246"/>
      <c r="V69" s="247"/>
    </row>
    <row r="70" spans="2:22" ht="25.5" x14ac:dyDescent="0.25">
      <c r="B70" s="399"/>
      <c r="C70" s="16" t="s">
        <v>120</v>
      </c>
      <c r="D70" s="16"/>
      <c r="E70" s="432"/>
      <c r="F70" s="132" t="s">
        <v>361</v>
      </c>
      <c r="G70" s="245">
        <f t="shared" si="30"/>
        <v>0</v>
      </c>
      <c r="H70" s="246">
        <v>0</v>
      </c>
      <c r="I70" s="246">
        <v>0</v>
      </c>
      <c r="J70" s="246">
        <v>0</v>
      </c>
      <c r="K70" s="246">
        <v>0</v>
      </c>
      <c r="L70" s="246"/>
      <c r="M70" s="246"/>
      <c r="N70" s="246"/>
      <c r="O70" s="246"/>
      <c r="P70" s="246"/>
      <c r="Q70" s="246"/>
      <c r="R70" s="246"/>
      <c r="S70" s="246"/>
      <c r="T70" s="246"/>
      <c r="U70" s="246"/>
      <c r="V70" s="247"/>
    </row>
    <row r="71" spans="2:22" ht="25.5" x14ac:dyDescent="0.25">
      <c r="B71" s="399"/>
      <c r="C71" s="16" t="s">
        <v>121</v>
      </c>
      <c r="D71" s="16"/>
      <c r="E71" s="432"/>
      <c r="F71" s="155" t="s">
        <v>376</v>
      </c>
      <c r="G71" s="245">
        <f t="shared" si="30"/>
        <v>10000</v>
      </c>
      <c r="H71" s="246">
        <v>5000</v>
      </c>
      <c r="I71" s="246">
        <v>0</v>
      </c>
      <c r="J71" s="246">
        <v>0</v>
      </c>
      <c r="K71" s="246">
        <v>5000</v>
      </c>
      <c r="L71" s="246"/>
      <c r="M71" s="246"/>
      <c r="N71" s="246"/>
      <c r="O71" s="246"/>
      <c r="P71" s="246"/>
      <c r="Q71" s="246"/>
      <c r="R71" s="246"/>
      <c r="S71" s="246"/>
      <c r="T71" s="246"/>
      <c r="U71" s="246"/>
      <c r="V71" s="247"/>
    </row>
    <row r="72" spans="2:22" ht="25.5" x14ac:dyDescent="0.25">
      <c r="B72" s="399"/>
      <c r="C72" s="16" t="s">
        <v>122</v>
      </c>
      <c r="D72" s="16"/>
      <c r="E72" s="432"/>
      <c r="F72" s="132" t="s">
        <v>362</v>
      </c>
      <c r="G72" s="245">
        <f t="shared" si="30"/>
        <v>0</v>
      </c>
      <c r="H72" s="246">
        <v>0</v>
      </c>
      <c r="I72" s="246">
        <v>0</v>
      </c>
      <c r="J72" s="246">
        <v>0</v>
      </c>
      <c r="K72" s="246">
        <v>0</v>
      </c>
      <c r="L72" s="246"/>
      <c r="M72" s="246"/>
      <c r="N72" s="246"/>
      <c r="O72" s="246"/>
      <c r="P72" s="246"/>
      <c r="Q72" s="246"/>
      <c r="R72" s="246"/>
      <c r="S72" s="246"/>
      <c r="T72" s="246"/>
      <c r="U72" s="246"/>
      <c r="V72" s="247"/>
    </row>
    <row r="73" spans="2:22" x14ac:dyDescent="0.25">
      <c r="B73" s="399"/>
      <c r="C73" s="16" t="s">
        <v>123</v>
      </c>
      <c r="D73" s="16"/>
      <c r="E73" s="432"/>
      <c r="F73" s="132" t="s">
        <v>363</v>
      </c>
      <c r="G73" s="245">
        <f t="shared" si="30"/>
        <v>0</v>
      </c>
      <c r="H73" s="246">
        <v>0</v>
      </c>
      <c r="I73" s="246">
        <v>0</v>
      </c>
      <c r="J73" s="246">
        <v>0</v>
      </c>
      <c r="K73" s="246">
        <v>0</v>
      </c>
      <c r="L73" s="246"/>
      <c r="M73" s="246"/>
      <c r="N73" s="246"/>
      <c r="O73" s="246"/>
      <c r="P73" s="246"/>
      <c r="Q73" s="246"/>
      <c r="R73" s="246"/>
      <c r="S73" s="246"/>
      <c r="T73" s="246"/>
      <c r="U73" s="246"/>
      <c r="V73" s="247"/>
    </row>
    <row r="74" spans="2:22" x14ac:dyDescent="0.25">
      <c r="B74" s="399"/>
      <c r="C74" s="16" t="s">
        <v>124</v>
      </c>
      <c r="D74" s="16"/>
      <c r="E74" s="432"/>
      <c r="F74" s="132" t="s">
        <v>364</v>
      </c>
      <c r="G74" s="245">
        <f t="shared" si="30"/>
        <v>0</v>
      </c>
      <c r="H74" s="246">
        <v>0</v>
      </c>
      <c r="I74" s="246">
        <v>0</v>
      </c>
      <c r="J74" s="246">
        <v>0</v>
      </c>
      <c r="K74" s="246">
        <v>0</v>
      </c>
      <c r="L74" s="246"/>
      <c r="M74" s="246"/>
      <c r="N74" s="246"/>
      <c r="O74" s="246"/>
      <c r="P74" s="246"/>
      <c r="Q74" s="246"/>
      <c r="R74" s="246"/>
      <c r="S74" s="246"/>
      <c r="T74" s="246"/>
      <c r="U74" s="246"/>
      <c r="V74" s="247"/>
    </row>
    <row r="75" spans="2:22" x14ac:dyDescent="0.25">
      <c r="B75" s="399"/>
      <c r="C75" s="16" t="s">
        <v>125</v>
      </c>
      <c r="D75" s="16"/>
      <c r="E75" s="432"/>
      <c r="F75" s="132" t="s">
        <v>365</v>
      </c>
      <c r="G75" s="245">
        <f t="shared" si="30"/>
        <v>0</v>
      </c>
      <c r="H75" s="246">
        <v>0</v>
      </c>
      <c r="I75" s="246">
        <v>0</v>
      </c>
      <c r="J75" s="246">
        <v>0</v>
      </c>
      <c r="K75" s="246">
        <v>0</v>
      </c>
      <c r="L75" s="246"/>
      <c r="M75" s="246"/>
      <c r="N75" s="246"/>
      <c r="O75" s="246"/>
      <c r="P75" s="246"/>
      <c r="Q75" s="246"/>
      <c r="R75" s="246"/>
      <c r="S75" s="246"/>
      <c r="T75" s="246"/>
      <c r="U75" s="246"/>
      <c r="V75" s="247"/>
    </row>
    <row r="76" spans="2:22" x14ac:dyDescent="0.25">
      <c r="B76" s="399"/>
      <c r="C76" s="16" t="s">
        <v>126</v>
      </c>
      <c r="D76" s="16"/>
      <c r="E76" s="432"/>
      <c r="F76" s="132" t="s">
        <v>366</v>
      </c>
      <c r="G76" s="245">
        <f t="shared" si="30"/>
        <v>0</v>
      </c>
      <c r="H76" s="246">
        <v>0</v>
      </c>
      <c r="I76" s="246">
        <v>0</v>
      </c>
      <c r="J76" s="246">
        <v>0</v>
      </c>
      <c r="K76" s="246">
        <v>0</v>
      </c>
      <c r="L76" s="246"/>
      <c r="M76" s="246"/>
      <c r="N76" s="246"/>
      <c r="O76" s="246"/>
      <c r="P76" s="246"/>
      <c r="Q76" s="246"/>
      <c r="R76" s="246"/>
      <c r="S76" s="246"/>
      <c r="T76" s="246"/>
      <c r="U76" s="246"/>
      <c r="V76" s="247"/>
    </row>
    <row r="77" spans="2:22" x14ac:dyDescent="0.25">
      <c r="B77" s="399"/>
      <c r="C77" s="16" t="s">
        <v>128</v>
      </c>
      <c r="D77" s="16"/>
      <c r="E77" s="432"/>
      <c r="F77" s="132" t="s">
        <v>357</v>
      </c>
      <c r="G77" s="245">
        <f t="shared" si="30"/>
        <v>0</v>
      </c>
      <c r="H77" s="246">
        <v>0</v>
      </c>
      <c r="I77" s="246">
        <v>0</v>
      </c>
      <c r="J77" s="246">
        <v>0</v>
      </c>
      <c r="K77" s="246">
        <v>0</v>
      </c>
      <c r="L77" s="246"/>
      <c r="M77" s="246"/>
      <c r="N77" s="246"/>
      <c r="O77" s="246"/>
      <c r="P77" s="246"/>
      <c r="Q77" s="246"/>
      <c r="R77" s="246"/>
      <c r="S77" s="246"/>
      <c r="T77" s="246"/>
      <c r="U77" s="246"/>
      <c r="V77" s="247"/>
    </row>
    <row r="78" spans="2:22" x14ac:dyDescent="0.25">
      <c r="B78" s="399"/>
      <c r="C78" s="16" t="s">
        <v>130</v>
      </c>
      <c r="D78" s="16"/>
      <c r="E78" s="432"/>
      <c r="F78" s="132" t="s">
        <v>377</v>
      </c>
      <c r="G78" s="245">
        <f t="shared" si="30"/>
        <v>0</v>
      </c>
      <c r="H78" s="246">
        <v>0</v>
      </c>
      <c r="I78" s="246">
        <v>0</v>
      </c>
      <c r="J78" s="246">
        <v>0</v>
      </c>
      <c r="K78" s="246">
        <v>0</v>
      </c>
      <c r="L78" s="246"/>
      <c r="M78" s="246"/>
      <c r="N78" s="246"/>
      <c r="O78" s="246"/>
      <c r="P78" s="246"/>
      <c r="Q78" s="246"/>
      <c r="R78" s="246"/>
      <c r="S78" s="246"/>
      <c r="T78" s="246"/>
      <c r="U78" s="246"/>
      <c r="V78" s="247"/>
    </row>
    <row r="79" spans="2:22" x14ac:dyDescent="0.25">
      <c r="B79" s="399"/>
      <c r="C79" s="16" t="s">
        <v>132</v>
      </c>
      <c r="D79" s="16"/>
      <c r="E79" s="432"/>
      <c r="F79" s="132" t="s">
        <v>358</v>
      </c>
      <c r="G79" s="245">
        <f t="shared" si="30"/>
        <v>0</v>
      </c>
      <c r="H79" s="246">
        <v>0</v>
      </c>
      <c r="I79" s="246">
        <v>0</v>
      </c>
      <c r="J79" s="246">
        <v>0</v>
      </c>
      <c r="K79" s="246">
        <v>0</v>
      </c>
      <c r="L79" s="246"/>
      <c r="M79" s="246"/>
      <c r="N79" s="246"/>
      <c r="O79" s="246"/>
      <c r="P79" s="246"/>
      <c r="Q79" s="246"/>
      <c r="R79" s="246"/>
      <c r="S79" s="246"/>
      <c r="T79" s="246"/>
      <c r="U79" s="246"/>
      <c r="V79" s="247"/>
    </row>
    <row r="80" spans="2:22" ht="27.95" customHeight="1" x14ac:dyDescent="0.25">
      <c r="B80" s="399"/>
      <c r="C80" s="16" t="s">
        <v>133</v>
      </c>
      <c r="D80" s="16"/>
      <c r="E80" s="432"/>
      <c r="F80" s="132" t="s">
        <v>367</v>
      </c>
      <c r="G80" s="245">
        <f t="shared" si="30"/>
        <v>0</v>
      </c>
      <c r="H80" s="246">
        <v>0</v>
      </c>
      <c r="I80" s="246">
        <v>0</v>
      </c>
      <c r="J80" s="246">
        <v>0</v>
      </c>
      <c r="K80" s="246">
        <v>0</v>
      </c>
      <c r="L80" s="246"/>
      <c r="M80" s="246"/>
      <c r="N80" s="246"/>
      <c r="O80" s="246"/>
      <c r="P80" s="246"/>
      <c r="Q80" s="246"/>
      <c r="R80" s="246"/>
      <c r="S80" s="246"/>
      <c r="T80" s="246"/>
      <c r="U80" s="246"/>
      <c r="V80" s="247"/>
    </row>
    <row r="81" spans="2:22" x14ac:dyDescent="0.25">
      <c r="B81" s="399"/>
      <c r="C81" s="16" t="s">
        <v>134</v>
      </c>
      <c r="D81" s="16"/>
      <c r="E81" s="432"/>
      <c r="F81" s="132" t="s">
        <v>368</v>
      </c>
      <c r="G81" s="245">
        <f t="shared" si="30"/>
        <v>0</v>
      </c>
      <c r="H81" s="246">
        <v>0</v>
      </c>
      <c r="I81" s="246">
        <v>0</v>
      </c>
      <c r="J81" s="246">
        <v>0</v>
      </c>
      <c r="K81" s="246">
        <v>0</v>
      </c>
      <c r="L81" s="246"/>
      <c r="M81" s="246"/>
      <c r="N81" s="246"/>
      <c r="O81" s="246"/>
      <c r="P81" s="246"/>
      <c r="Q81" s="246"/>
      <c r="R81" s="246"/>
      <c r="S81" s="246"/>
      <c r="T81" s="246"/>
      <c r="U81" s="246"/>
      <c r="V81" s="247"/>
    </row>
    <row r="82" spans="2:22" x14ac:dyDescent="0.25">
      <c r="B82" s="399"/>
      <c r="C82" s="18" t="s">
        <v>135</v>
      </c>
      <c r="D82" s="209"/>
      <c r="E82" s="432"/>
      <c r="F82" s="132" t="s">
        <v>369</v>
      </c>
      <c r="G82" s="245">
        <f t="shared" si="30"/>
        <v>0</v>
      </c>
      <c r="H82" s="246">
        <v>0</v>
      </c>
      <c r="I82" s="246">
        <v>0</v>
      </c>
      <c r="J82" s="246">
        <v>0</v>
      </c>
      <c r="K82" s="246">
        <v>0</v>
      </c>
      <c r="L82" s="246"/>
      <c r="M82" s="246"/>
      <c r="N82" s="246"/>
      <c r="O82" s="246"/>
      <c r="P82" s="246"/>
      <c r="Q82" s="246"/>
      <c r="R82" s="246"/>
      <c r="S82" s="246"/>
      <c r="T82" s="246"/>
      <c r="U82" s="246"/>
      <c r="V82" s="247"/>
    </row>
    <row r="83" spans="2:22" x14ac:dyDescent="0.25">
      <c r="B83" s="399"/>
      <c r="C83" s="16" t="s">
        <v>136</v>
      </c>
      <c r="D83" s="16"/>
      <c r="E83" s="432"/>
      <c r="F83" s="132" t="s">
        <v>370</v>
      </c>
      <c r="G83" s="245">
        <f t="shared" si="30"/>
        <v>1000</v>
      </c>
      <c r="H83" s="246">
        <v>1000</v>
      </c>
      <c r="I83" s="246">
        <v>0</v>
      </c>
      <c r="J83" s="246">
        <v>0</v>
      </c>
      <c r="K83" s="246">
        <v>0</v>
      </c>
      <c r="L83" s="246"/>
      <c r="M83" s="246"/>
      <c r="N83" s="246"/>
      <c r="O83" s="246"/>
      <c r="P83" s="246"/>
      <c r="Q83" s="246"/>
      <c r="R83" s="246"/>
      <c r="S83" s="246"/>
      <c r="T83" s="246"/>
      <c r="U83" s="246"/>
      <c r="V83" s="247"/>
    </row>
    <row r="84" spans="2:22" x14ac:dyDescent="0.25">
      <c r="B84" s="399"/>
      <c r="C84" s="16" t="s">
        <v>137</v>
      </c>
      <c r="D84" s="16"/>
      <c r="E84" s="432"/>
      <c r="F84" s="132" t="s">
        <v>371</v>
      </c>
      <c r="G84" s="245">
        <f t="shared" si="30"/>
        <v>0</v>
      </c>
      <c r="H84" s="246">
        <v>0</v>
      </c>
      <c r="I84" s="246">
        <v>0</v>
      </c>
      <c r="J84" s="246">
        <v>0</v>
      </c>
      <c r="K84" s="246">
        <v>0</v>
      </c>
      <c r="L84" s="246"/>
      <c r="M84" s="246"/>
      <c r="N84" s="246"/>
      <c r="O84" s="246"/>
      <c r="P84" s="246"/>
      <c r="Q84" s="246"/>
      <c r="R84" s="246"/>
      <c r="S84" s="246"/>
      <c r="T84" s="246"/>
      <c r="U84" s="246"/>
      <c r="V84" s="247"/>
    </row>
    <row r="85" spans="2:22" x14ac:dyDescent="0.25">
      <c r="B85" s="399"/>
      <c r="C85" s="16" t="s">
        <v>138</v>
      </c>
      <c r="D85" s="16"/>
      <c r="E85" s="432"/>
      <c r="F85" s="132" t="s">
        <v>378</v>
      </c>
      <c r="G85" s="245">
        <f t="shared" si="30"/>
        <v>0</v>
      </c>
      <c r="H85" s="246">
        <v>0</v>
      </c>
      <c r="I85" s="246">
        <v>0</v>
      </c>
      <c r="J85" s="246">
        <v>0</v>
      </c>
      <c r="K85" s="246">
        <v>0</v>
      </c>
      <c r="L85" s="246"/>
      <c r="M85" s="246"/>
      <c r="N85" s="246"/>
      <c r="O85" s="246"/>
      <c r="P85" s="246"/>
      <c r="Q85" s="246"/>
      <c r="R85" s="246"/>
      <c r="S85" s="246"/>
      <c r="T85" s="246"/>
      <c r="U85" s="246"/>
      <c r="V85" s="247"/>
    </row>
    <row r="86" spans="2:22" ht="25.5" x14ac:dyDescent="0.25">
      <c r="B86" s="399"/>
      <c r="C86" s="16" t="s">
        <v>140</v>
      </c>
      <c r="D86" s="16"/>
      <c r="E86" s="432"/>
      <c r="F86" s="132" t="s">
        <v>372</v>
      </c>
      <c r="G86" s="245">
        <f t="shared" si="30"/>
        <v>0</v>
      </c>
      <c r="H86" s="246">
        <v>0</v>
      </c>
      <c r="I86" s="246">
        <v>0</v>
      </c>
      <c r="J86" s="246">
        <v>0</v>
      </c>
      <c r="K86" s="246">
        <v>0</v>
      </c>
      <c r="L86" s="246"/>
      <c r="M86" s="246"/>
      <c r="N86" s="246"/>
      <c r="O86" s="246"/>
      <c r="P86" s="246"/>
      <c r="Q86" s="246"/>
      <c r="R86" s="246"/>
      <c r="S86" s="246"/>
      <c r="T86" s="246"/>
      <c r="U86" s="246"/>
      <c r="V86" s="247"/>
    </row>
    <row r="87" spans="2:22" x14ac:dyDescent="0.25">
      <c r="B87" s="399"/>
      <c r="C87" s="16" t="s">
        <v>141</v>
      </c>
      <c r="D87" s="16"/>
      <c r="E87" s="432"/>
      <c r="F87" s="132" t="s">
        <v>373</v>
      </c>
      <c r="G87" s="245">
        <f t="shared" si="30"/>
        <v>0</v>
      </c>
      <c r="H87" s="246">
        <v>0</v>
      </c>
      <c r="I87" s="246">
        <v>0</v>
      </c>
      <c r="J87" s="246">
        <v>0</v>
      </c>
      <c r="K87" s="246">
        <v>0</v>
      </c>
      <c r="L87" s="246"/>
      <c r="M87" s="246"/>
      <c r="N87" s="246"/>
      <c r="O87" s="246"/>
      <c r="P87" s="246"/>
      <c r="Q87" s="246"/>
      <c r="R87" s="246"/>
      <c r="S87" s="246"/>
      <c r="T87" s="246"/>
      <c r="U87" s="246"/>
      <c r="V87" s="247"/>
    </row>
    <row r="88" spans="2:22" x14ac:dyDescent="0.25">
      <c r="B88" s="399"/>
      <c r="C88" s="16" t="s">
        <v>142</v>
      </c>
      <c r="D88" s="16"/>
      <c r="E88" s="432"/>
      <c r="F88" s="132" t="s">
        <v>374</v>
      </c>
      <c r="G88" s="245">
        <f t="shared" si="30"/>
        <v>0</v>
      </c>
      <c r="H88" s="246">
        <v>0</v>
      </c>
      <c r="I88" s="246">
        <v>0</v>
      </c>
      <c r="J88" s="246">
        <v>0</v>
      </c>
      <c r="K88" s="246">
        <v>0</v>
      </c>
      <c r="L88" s="246"/>
      <c r="M88" s="246"/>
      <c r="N88" s="246"/>
      <c r="O88" s="246"/>
      <c r="P88" s="246"/>
      <c r="Q88" s="246"/>
      <c r="R88" s="246"/>
      <c r="S88" s="246"/>
      <c r="T88" s="246"/>
      <c r="U88" s="246"/>
      <c r="V88" s="247"/>
    </row>
    <row r="89" spans="2:22" ht="25.5" x14ac:dyDescent="0.25">
      <c r="B89" s="399"/>
      <c r="C89" s="16" t="s">
        <v>144</v>
      </c>
      <c r="D89" s="16"/>
      <c r="E89" s="432"/>
      <c r="F89" s="132" t="s">
        <v>379</v>
      </c>
      <c r="G89" s="245">
        <f t="shared" si="30"/>
        <v>0</v>
      </c>
      <c r="H89" s="246">
        <v>0</v>
      </c>
      <c r="I89" s="246">
        <v>0</v>
      </c>
      <c r="J89" s="246">
        <v>0</v>
      </c>
      <c r="K89" s="246">
        <v>0</v>
      </c>
      <c r="L89" s="246"/>
      <c r="M89" s="246"/>
      <c r="N89" s="246"/>
      <c r="O89" s="246"/>
      <c r="P89" s="246"/>
      <c r="Q89" s="246"/>
      <c r="R89" s="246"/>
      <c r="S89" s="246"/>
      <c r="T89" s="246"/>
      <c r="U89" s="246"/>
      <c r="V89" s="247"/>
    </row>
    <row r="90" spans="2:22" x14ac:dyDescent="0.25">
      <c r="B90" s="399"/>
      <c r="C90" s="16" t="s">
        <v>146</v>
      </c>
      <c r="D90" s="16"/>
      <c r="E90" s="432"/>
      <c r="F90" s="132" t="s">
        <v>380</v>
      </c>
      <c r="G90" s="245">
        <f t="shared" si="30"/>
        <v>0</v>
      </c>
      <c r="H90" s="246">
        <v>0</v>
      </c>
      <c r="I90" s="246">
        <v>0</v>
      </c>
      <c r="J90" s="246">
        <v>0</v>
      </c>
      <c r="K90" s="246">
        <v>0</v>
      </c>
      <c r="L90" s="246"/>
      <c r="M90" s="246"/>
      <c r="N90" s="246"/>
      <c r="O90" s="246"/>
      <c r="P90" s="246"/>
      <c r="Q90" s="246"/>
      <c r="R90" s="246"/>
      <c r="S90" s="246"/>
      <c r="T90" s="246"/>
      <c r="U90" s="246"/>
      <c r="V90" s="247"/>
    </row>
    <row r="91" spans="2:22" x14ac:dyDescent="0.25">
      <c r="B91" s="399"/>
      <c r="C91" s="16" t="s">
        <v>148</v>
      </c>
      <c r="D91" s="16"/>
      <c r="E91" s="432"/>
      <c r="F91" s="132" t="s">
        <v>381</v>
      </c>
      <c r="G91" s="245">
        <f t="shared" si="30"/>
        <v>0</v>
      </c>
      <c r="H91" s="246">
        <v>0</v>
      </c>
      <c r="I91" s="246">
        <v>0</v>
      </c>
      <c r="J91" s="246">
        <v>0</v>
      </c>
      <c r="K91" s="246">
        <v>0</v>
      </c>
      <c r="L91" s="246"/>
      <c r="M91" s="246"/>
      <c r="N91" s="246"/>
      <c r="O91" s="246"/>
      <c r="P91" s="246"/>
      <c r="Q91" s="246"/>
      <c r="R91" s="246"/>
      <c r="S91" s="246"/>
      <c r="T91" s="246"/>
      <c r="U91" s="246"/>
      <c r="V91" s="247"/>
    </row>
    <row r="92" spans="2:22" x14ac:dyDescent="0.25">
      <c r="B92" s="399"/>
      <c r="C92" s="16" t="s">
        <v>150</v>
      </c>
      <c r="D92" s="16"/>
      <c r="E92" s="432"/>
      <c r="F92" s="132" t="s">
        <v>382</v>
      </c>
      <c r="G92" s="245">
        <f t="shared" si="30"/>
        <v>0</v>
      </c>
      <c r="H92" s="246">
        <v>0</v>
      </c>
      <c r="I92" s="246">
        <v>0</v>
      </c>
      <c r="J92" s="246">
        <v>0</v>
      </c>
      <c r="K92" s="246">
        <v>0</v>
      </c>
      <c r="L92" s="246"/>
      <c r="M92" s="246"/>
      <c r="N92" s="246"/>
      <c r="O92" s="246"/>
      <c r="P92" s="246"/>
      <c r="Q92" s="246"/>
      <c r="R92" s="246"/>
      <c r="S92" s="246"/>
      <c r="T92" s="246"/>
      <c r="U92" s="246"/>
      <c r="V92" s="247"/>
    </row>
    <row r="93" spans="2:22" x14ac:dyDescent="0.25">
      <c r="B93" s="399"/>
      <c r="C93" s="16" t="s">
        <v>152</v>
      </c>
      <c r="D93" s="16"/>
      <c r="E93" s="432"/>
      <c r="F93" s="132" t="s">
        <v>383</v>
      </c>
      <c r="G93" s="245">
        <f t="shared" si="30"/>
        <v>0</v>
      </c>
      <c r="H93" s="246">
        <v>0</v>
      </c>
      <c r="I93" s="246">
        <v>0</v>
      </c>
      <c r="J93" s="246">
        <v>0</v>
      </c>
      <c r="K93" s="246">
        <v>0</v>
      </c>
      <c r="L93" s="246"/>
      <c r="M93" s="246"/>
      <c r="N93" s="246"/>
      <c r="O93" s="246"/>
      <c r="P93" s="246"/>
      <c r="Q93" s="246"/>
      <c r="R93" s="246"/>
      <c r="S93" s="246"/>
      <c r="T93" s="246"/>
      <c r="U93" s="246"/>
      <c r="V93" s="247"/>
    </row>
    <row r="94" spans="2:22" x14ac:dyDescent="0.25">
      <c r="B94" s="399"/>
      <c r="C94" s="16" t="s">
        <v>154</v>
      </c>
      <c r="D94" s="16"/>
      <c r="E94" s="432"/>
      <c r="F94" s="132" t="s">
        <v>375</v>
      </c>
      <c r="G94" s="245">
        <f t="shared" si="30"/>
        <v>0</v>
      </c>
      <c r="H94" s="246">
        <v>0</v>
      </c>
      <c r="I94" s="246">
        <v>0</v>
      </c>
      <c r="J94" s="246">
        <v>0</v>
      </c>
      <c r="K94" s="246">
        <v>0</v>
      </c>
      <c r="L94" s="246"/>
      <c r="M94" s="246"/>
      <c r="N94" s="246"/>
      <c r="O94" s="246"/>
      <c r="P94" s="246"/>
      <c r="Q94" s="246"/>
      <c r="R94" s="246"/>
      <c r="S94" s="246"/>
      <c r="T94" s="246"/>
      <c r="U94" s="246"/>
      <c r="V94" s="247"/>
    </row>
    <row r="95" spans="2:22" x14ac:dyDescent="0.25">
      <c r="B95" s="399"/>
      <c r="C95" s="16" t="s">
        <v>156</v>
      </c>
      <c r="D95" s="16"/>
      <c r="E95" s="432"/>
      <c r="F95" s="155" t="s">
        <v>384</v>
      </c>
      <c r="G95" s="245">
        <f t="shared" si="30"/>
        <v>0</v>
      </c>
      <c r="H95" s="246">
        <v>0</v>
      </c>
      <c r="I95" s="246">
        <v>0</v>
      </c>
      <c r="J95" s="246">
        <v>0</v>
      </c>
      <c r="K95" s="246">
        <v>0</v>
      </c>
      <c r="L95" s="246"/>
      <c r="M95" s="246"/>
      <c r="N95" s="246"/>
      <c r="O95" s="246"/>
      <c r="P95" s="246"/>
      <c r="Q95" s="246"/>
      <c r="R95" s="246"/>
      <c r="S95" s="246"/>
      <c r="T95" s="246"/>
      <c r="U95" s="246"/>
      <c r="V95" s="247"/>
    </row>
    <row r="96" spans="2:22" x14ac:dyDescent="0.25">
      <c r="B96" s="399"/>
      <c r="C96" s="18" t="s">
        <v>157</v>
      </c>
      <c r="D96" s="209"/>
      <c r="E96" s="432"/>
      <c r="F96" s="155" t="s">
        <v>385</v>
      </c>
      <c r="G96" s="245">
        <f t="shared" si="30"/>
        <v>0</v>
      </c>
      <c r="H96" s="246">
        <v>0</v>
      </c>
      <c r="I96" s="246">
        <v>0</v>
      </c>
      <c r="J96" s="246">
        <v>0</v>
      </c>
      <c r="K96" s="246">
        <v>0</v>
      </c>
      <c r="L96" s="246"/>
      <c r="M96" s="246"/>
      <c r="N96" s="246"/>
      <c r="O96" s="246"/>
      <c r="P96" s="246"/>
      <c r="Q96" s="246"/>
      <c r="R96" s="246"/>
      <c r="S96" s="246"/>
      <c r="T96" s="246"/>
      <c r="U96" s="246"/>
      <c r="V96" s="247"/>
    </row>
    <row r="97" spans="2:22" x14ac:dyDescent="0.25">
      <c r="B97" s="389"/>
      <c r="C97" s="77" t="s">
        <v>76</v>
      </c>
      <c r="D97" s="77"/>
      <c r="E97" s="433"/>
      <c r="F97" s="106"/>
      <c r="G97" s="245">
        <f t="shared" si="30"/>
        <v>0</v>
      </c>
      <c r="H97" s="246">
        <v>0</v>
      </c>
      <c r="I97" s="246">
        <v>0</v>
      </c>
      <c r="J97" s="246">
        <v>0</v>
      </c>
      <c r="K97" s="246">
        <v>0</v>
      </c>
      <c r="L97" s="246"/>
      <c r="M97" s="246"/>
      <c r="N97" s="246"/>
      <c r="O97" s="246"/>
      <c r="P97" s="246"/>
      <c r="Q97" s="246"/>
      <c r="R97" s="246"/>
      <c r="S97" s="246"/>
      <c r="T97" s="246"/>
      <c r="U97" s="246"/>
      <c r="V97" s="247"/>
    </row>
    <row r="98" spans="2:22" ht="15.75" customHeight="1" x14ac:dyDescent="0.25">
      <c r="B98" s="351" t="s">
        <v>159</v>
      </c>
      <c r="C98" s="352"/>
      <c r="D98" s="292"/>
      <c r="E98" s="35" t="s">
        <v>160</v>
      </c>
      <c r="F98" s="132"/>
      <c r="G98" s="242">
        <f>SUM(G99:G103)</f>
        <v>43000</v>
      </c>
      <c r="H98" s="243">
        <f t="shared" ref="H98:V98" si="31">SUM(H99:H103)</f>
        <v>4000</v>
      </c>
      <c r="I98" s="243">
        <f t="shared" si="31"/>
        <v>16000</v>
      </c>
      <c r="J98" s="243">
        <f t="shared" si="31"/>
        <v>1000</v>
      </c>
      <c r="K98" s="243">
        <f t="shared" ref="K98:Q98" si="32">SUM(K99:K103)</f>
        <v>22000</v>
      </c>
      <c r="L98" s="243">
        <f t="shared" si="32"/>
        <v>0</v>
      </c>
      <c r="M98" s="243">
        <f t="shared" si="32"/>
        <v>0</v>
      </c>
      <c r="N98" s="243">
        <f t="shared" si="32"/>
        <v>0</v>
      </c>
      <c r="O98" s="243">
        <f t="shared" si="32"/>
        <v>0</v>
      </c>
      <c r="P98" s="243">
        <f t="shared" si="32"/>
        <v>0</v>
      </c>
      <c r="Q98" s="243">
        <f t="shared" si="32"/>
        <v>0</v>
      </c>
      <c r="R98" s="243">
        <f t="shared" ref="R98" si="33">SUM(R99:R103)</f>
        <v>0</v>
      </c>
      <c r="S98" s="243">
        <f t="shared" si="31"/>
        <v>0</v>
      </c>
      <c r="T98" s="243">
        <f t="shared" si="31"/>
        <v>0</v>
      </c>
      <c r="U98" s="243">
        <f t="shared" si="31"/>
        <v>0</v>
      </c>
      <c r="V98" s="244">
        <f t="shared" si="31"/>
        <v>0</v>
      </c>
    </row>
    <row r="99" spans="2:22" x14ac:dyDescent="0.25">
      <c r="B99" s="394" t="s">
        <v>34</v>
      </c>
      <c r="C99" s="16" t="s">
        <v>161</v>
      </c>
      <c r="D99" s="16"/>
      <c r="E99" s="431" t="s">
        <v>160</v>
      </c>
      <c r="F99" s="132" t="s">
        <v>356</v>
      </c>
      <c r="G99" s="245">
        <f>SUM(H99:V99)</f>
        <v>43000</v>
      </c>
      <c r="H99" s="319">
        <v>4000</v>
      </c>
      <c r="I99" s="319">
        <v>16000</v>
      </c>
      <c r="J99" s="319">
        <v>1000</v>
      </c>
      <c r="K99" s="319">
        <v>22000</v>
      </c>
      <c r="L99" s="252"/>
      <c r="M99" s="252"/>
      <c r="N99" s="252"/>
      <c r="O99" s="252"/>
      <c r="P99" s="252"/>
      <c r="Q99" s="252"/>
      <c r="R99" s="252"/>
      <c r="S99" s="252"/>
      <c r="T99" s="252"/>
      <c r="U99" s="252"/>
      <c r="V99" s="253"/>
    </row>
    <row r="100" spans="2:22" x14ac:dyDescent="0.25">
      <c r="B100" s="395"/>
      <c r="C100" s="16" t="s">
        <v>162</v>
      </c>
      <c r="D100" s="16"/>
      <c r="E100" s="432"/>
      <c r="F100" s="132" t="s">
        <v>359</v>
      </c>
      <c r="G100" s="245">
        <f>SUM(H100:V100)</f>
        <v>0</v>
      </c>
      <c r="H100" s="319">
        <v>0</v>
      </c>
      <c r="I100" s="319">
        <v>0</v>
      </c>
      <c r="J100" s="319">
        <v>0</v>
      </c>
      <c r="K100" s="319">
        <v>0</v>
      </c>
      <c r="L100" s="252"/>
      <c r="M100" s="252"/>
      <c r="N100" s="252"/>
      <c r="O100" s="252"/>
      <c r="P100" s="252"/>
      <c r="Q100" s="252"/>
      <c r="R100" s="252"/>
      <c r="S100" s="252"/>
      <c r="T100" s="252"/>
      <c r="U100" s="252"/>
      <c r="V100" s="253"/>
    </row>
    <row r="101" spans="2:22" x14ac:dyDescent="0.25">
      <c r="B101" s="395"/>
      <c r="C101" s="16" t="s">
        <v>163</v>
      </c>
      <c r="D101" s="16"/>
      <c r="E101" s="432"/>
      <c r="F101" s="132" t="s">
        <v>360</v>
      </c>
      <c r="G101" s="245">
        <f>SUM(H101:V101)</f>
        <v>0</v>
      </c>
      <c r="H101" s="319">
        <v>0</v>
      </c>
      <c r="I101" s="319">
        <v>0</v>
      </c>
      <c r="J101" s="319">
        <v>0</v>
      </c>
      <c r="K101" s="319">
        <v>0</v>
      </c>
      <c r="L101" s="252"/>
      <c r="M101" s="252"/>
      <c r="N101" s="252"/>
      <c r="O101" s="252"/>
      <c r="P101" s="252"/>
      <c r="Q101" s="252"/>
      <c r="R101" s="252"/>
      <c r="S101" s="252"/>
      <c r="T101" s="252"/>
      <c r="U101" s="252"/>
      <c r="V101" s="253"/>
    </row>
    <row r="102" spans="2:22" x14ac:dyDescent="0.25">
      <c r="B102" s="395"/>
      <c r="C102" s="16" t="s">
        <v>164</v>
      </c>
      <c r="D102" s="16"/>
      <c r="E102" s="432"/>
      <c r="F102" s="132" t="s">
        <v>361</v>
      </c>
      <c r="G102" s="245">
        <f>SUM(H102:V102)</f>
        <v>0</v>
      </c>
      <c r="H102" s="319">
        <v>0</v>
      </c>
      <c r="I102" s="319">
        <v>0</v>
      </c>
      <c r="J102" s="319">
        <v>0</v>
      </c>
      <c r="K102" s="319">
        <v>0</v>
      </c>
      <c r="L102" s="252"/>
      <c r="M102" s="252"/>
      <c r="N102" s="252"/>
      <c r="O102" s="252"/>
      <c r="P102" s="252"/>
      <c r="Q102" s="252"/>
      <c r="R102" s="252"/>
      <c r="S102" s="252"/>
      <c r="T102" s="252"/>
      <c r="U102" s="252"/>
      <c r="V102" s="253"/>
    </row>
    <row r="103" spans="2:22" x14ac:dyDescent="0.25">
      <c r="B103" s="396"/>
      <c r="C103" s="77" t="s">
        <v>76</v>
      </c>
      <c r="D103" s="77"/>
      <c r="E103" s="433"/>
      <c r="F103" s="132"/>
      <c r="G103" s="245">
        <f>SUM(H103:V103)</f>
        <v>0</v>
      </c>
      <c r="H103" s="319">
        <v>0</v>
      </c>
      <c r="I103" s="319">
        <v>0</v>
      </c>
      <c r="J103" s="319">
        <v>0</v>
      </c>
      <c r="K103" s="319">
        <v>0</v>
      </c>
      <c r="L103" s="252"/>
      <c r="M103" s="252"/>
      <c r="N103" s="252"/>
      <c r="O103" s="252"/>
      <c r="P103" s="252"/>
      <c r="Q103" s="252"/>
      <c r="R103" s="252"/>
      <c r="S103" s="252"/>
      <c r="T103" s="252"/>
      <c r="U103" s="252"/>
      <c r="V103" s="253"/>
    </row>
    <row r="104" spans="2:22" ht="15.75" customHeight="1" x14ac:dyDescent="0.25">
      <c r="B104" s="356" t="s">
        <v>165</v>
      </c>
      <c r="C104" s="357"/>
      <c r="D104" s="293"/>
      <c r="E104" s="35" t="s">
        <v>166</v>
      </c>
      <c r="F104" s="132"/>
      <c r="G104" s="242">
        <f>SUM(G105:G107)</f>
        <v>14100</v>
      </c>
      <c r="H104" s="243">
        <f t="shared" ref="H104:V104" si="34">SUM(H105:H107)</f>
        <v>1000</v>
      </c>
      <c r="I104" s="243">
        <f t="shared" si="34"/>
        <v>5400</v>
      </c>
      <c r="J104" s="243">
        <f t="shared" si="34"/>
        <v>200</v>
      </c>
      <c r="K104" s="243">
        <f t="shared" ref="K104:Q104" si="35">SUM(K105:K107)</f>
        <v>7500</v>
      </c>
      <c r="L104" s="243">
        <f t="shared" si="35"/>
        <v>0</v>
      </c>
      <c r="M104" s="243">
        <f t="shared" si="35"/>
        <v>0</v>
      </c>
      <c r="N104" s="243">
        <f t="shared" si="35"/>
        <v>0</v>
      </c>
      <c r="O104" s="243">
        <f t="shared" si="35"/>
        <v>0</v>
      </c>
      <c r="P104" s="243">
        <f t="shared" si="35"/>
        <v>0</v>
      </c>
      <c r="Q104" s="243">
        <f t="shared" si="35"/>
        <v>0</v>
      </c>
      <c r="R104" s="243">
        <f t="shared" ref="R104" si="36">SUM(R105:R107)</f>
        <v>0</v>
      </c>
      <c r="S104" s="243">
        <f t="shared" si="34"/>
        <v>0</v>
      </c>
      <c r="T104" s="243">
        <f t="shared" si="34"/>
        <v>0</v>
      </c>
      <c r="U104" s="243">
        <f t="shared" si="34"/>
        <v>0</v>
      </c>
      <c r="V104" s="244">
        <f t="shared" si="34"/>
        <v>0</v>
      </c>
    </row>
    <row r="105" spans="2:22" x14ac:dyDescent="0.25">
      <c r="B105" s="353" t="s">
        <v>34</v>
      </c>
      <c r="C105" s="17" t="s">
        <v>167</v>
      </c>
      <c r="D105" s="17"/>
      <c r="E105" s="431" t="s">
        <v>166</v>
      </c>
      <c r="F105" s="132" t="s">
        <v>356</v>
      </c>
      <c r="G105" s="245">
        <f>SUM(H105:V105)</f>
        <v>10700</v>
      </c>
      <c r="H105" s="250">
        <v>1000</v>
      </c>
      <c r="I105" s="250">
        <v>4000</v>
      </c>
      <c r="J105" s="250">
        <v>200</v>
      </c>
      <c r="K105" s="250">
        <v>5500</v>
      </c>
      <c r="L105" s="250"/>
      <c r="M105" s="250"/>
      <c r="N105" s="250"/>
      <c r="O105" s="250"/>
      <c r="P105" s="250"/>
      <c r="Q105" s="250"/>
      <c r="R105" s="250"/>
      <c r="S105" s="250"/>
      <c r="T105" s="250"/>
      <c r="U105" s="250"/>
      <c r="V105" s="251"/>
    </row>
    <row r="106" spans="2:22" x14ac:dyDescent="0.25">
      <c r="B106" s="354"/>
      <c r="C106" s="17" t="s">
        <v>168</v>
      </c>
      <c r="D106" s="17"/>
      <c r="E106" s="432"/>
      <c r="F106" s="132" t="s">
        <v>359</v>
      </c>
      <c r="G106" s="245">
        <f>SUM(H106:V106)</f>
        <v>3400</v>
      </c>
      <c r="H106" s="250">
        <v>0</v>
      </c>
      <c r="I106" s="250">
        <v>1400</v>
      </c>
      <c r="J106" s="250">
        <v>0</v>
      </c>
      <c r="K106" s="250">
        <v>2000</v>
      </c>
      <c r="L106" s="250"/>
      <c r="M106" s="250"/>
      <c r="N106" s="250"/>
      <c r="O106" s="250"/>
      <c r="P106" s="250"/>
      <c r="Q106" s="250"/>
      <c r="R106" s="250"/>
      <c r="S106" s="250"/>
      <c r="T106" s="250"/>
      <c r="U106" s="250"/>
      <c r="V106" s="251"/>
    </row>
    <row r="107" spans="2:22" x14ac:dyDescent="0.25">
      <c r="B107" s="355"/>
      <c r="C107" s="78" t="s">
        <v>76</v>
      </c>
      <c r="D107" s="78"/>
      <c r="E107" s="433"/>
      <c r="F107" s="132"/>
      <c r="G107" s="245">
        <f>SUM(H107:V107)</f>
        <v>0</v>
      </c>
      <c r="H107" s="250">
        <v>0</v>
      </c>
      <c r="I107" s="250">
        <v>0</v>
      </c>
      <c r="J107" s="250">
        <v>0</v>
      </c>
      <c r="K107" s="250">
        <v>0</v>
      </c>
      <c r="L107" s="250"/>
      <c r="M107" s="250"/>
      <c r="N107" s="250"/>
      <c r="O107" s="250"/>
      <c r="P107" s="250"/>
      <c r="Q107" s="250"/>
      <c r="R107" s="250"/>
      <c r="S107" s="250"/>
      <c r="T107" s="250"/>
      <c r="U107" s="250"/>
      <c r="V107" s="251"/>
    </row>
    <row r="108" spans="2:22" ht="15.75" customHeight="1" x14ac:dyDescent="0.25">
      <c r="B108" s="356" t="s">
        <v>169</v>
      </c>
      <c r="C108" s="357"/>
      <c r="D108" s="293"/>
      <c r="E108" s="35" t="s">
        <v>170</v>
      </c>
      <c r="F108" s="132"/>
      <c r="G108" s="242">
        <f>SUM(G109:G110)</f>
        <v>0</v>
      </c>
      <c r="H108" s="243">
        <f t="shared" ref="H108:V108" si="37">SUM(H109:H110)</f>
        <v>0</v>
      </c>
      <c r="I108" s="243">
        <f t="shared" si="37"/>
        <v>0</v>
      </c>
      <c r="J108" s="243">
        <f t="shared" si="37"/>
        <v>0</v>
      </c>
      <c r="K108" s="243">
        <f t="shared" ref="K108:Q108" si="38">SUM(K109:K110)</f>
        <v>0</v>
      </c>
      <c r="L108" s="243">
        <f t="shared" si="38"/>
        <v>0</v>
      </c>
      <c r="M108" s="243">
        <f t="shared" si="38"/>
        <v>0</v>
      </c>
      <c r="N108" s="243">
        <f t="shared" si="38"/>
        <v>0</v>
      </c>
      <c r="O108" s="243">
        <f t="shared" si="38"/>
        <v>0</v>
      </c>
      <c r="P108" s="243">
        <f t="shared" si="38"/>
        <v>0</v>
      </c>
      <c r="Q108" s="243">
        <f t="shared" si="38"/>
        <v>0</v>
      </c>
      <c r="R108" s="243">
        <f t="shared" ref="R108" si="39">SUM(R109:R110)</f>
        <v>0</v>
      </c>
      <c r="S108" s="243">
        <f t="shared" si="37"/>
        <v>0</v>
      </c>
      <c r="T108" s="243">
        <f t="shared" si="37"/>
        <v>0</v>
      </c>
      <c r="U108" s="243">
        <f t="shared" si="37"/>
        <v>0</v>
      </c>
      <c r="V108" s="244">
        <f t="shared" si="37"/>
        <v>0</v>
      </c>
    </row>
    <row r="109" spans="2:22" ht="25.5" x14ac:dyDescent="0.25">
      <c r="B109" s="388" t="s">
        <v>34</v>
      </c>
      <c r="C109" s="16" t="s">
        <v>171</v>
      </c>
      <c r="D109" s="16"/>
      <c r="E109" s="431" t="s">
        <v>170</v>
      </c>
      <c r="F109" s="132" t="s">
        <v>356</v>
      </c>
      <c r="G109" s="245">
        <f>SUM(H109:V109)</f>
        <v>0</v>
      </c>
      <c r="H109" s="246"/>
      <c r="I109" s="250"/>
      <c r="J109" s="250"/>
      <c r="K109" s="250"/>
      <c r="L109" s="250"/>
      <c r="M109" s="250"/>
      <c r="N109" s="250"/>
      <c r="O109" s="250"/>
      <c r="P109" s="250"/>
      <c r="Q109" s="250"/>
      <c r="R109" s="250"/>
      <c r="S109" s="250"/>
      <c r="T109" s="250"/>
      <c r="U109" s="250"/>
      <c r="V109" s="251"/>
    </row>
    <row r="110" spans="2:22" x14ac:dyDescent="0.25">
      <c r="B110" s="389"/>
      <c r="C110" s="77" t="s">
        <v>76</v>
      </c>
      <c r="D110" s="77"/>
      <c r="E110" s="433"/>
      <c r="F110" s="132"/>
      <c r="G110" s="245">
        <f>SUM(H110:V110)</f>
        <v>0</v>
      </c>
      <c r="H110" s="246"/>
      <c r="I110" s="250"/>
      <c r="J110" s="250"/>
      <c r="K110" s="250"/>
      <c r="L110" s="250"/>
      <c r="M110" s="250"/>
      <c r="N110" s="250"/>
      <c r="O110" s="250"/>
      <c r="P110" s="250"/>
      <c r="Q110" s="250"/>
      <c r="R110" s="250"/>
      <c r="S110" s="250"/>
      <c r="T110" s="250"/>
      <c r="U110" s="250"/>
      <c r="V110" s="251"/>
    </row>
    <row r="111" spans="2:22" ht="15.75" customHeight="1" x14ac:dyDescent="0.25">
      <c r="B111" s="356" t="s">
        <v>172</v>
      </c>
      <c r="C111" s="357"/>
      <c r="D111" s="293"/>
      <c r="E111" s="35" t="s">
        <v>173</v>
      </c>
      <c r="F111" s="132"/>
      <c r="G111" s="242">
        <f>SUM(G112:G117)</f>
        <v>1000</v>
      </c>
      <c r="H111" s="243">
        <f t="shared" ref="H111:V111" si="40">SUM(H112:H117)</f>
        <v>0</v>
      </c>
      <c r="I111" s="243">
        <f t="shared" si="40"/>
        <v>0</v>
      </c>
      <c r="J111" s="243">
        <f t="shared" si="40"/>
        <v>0</v>
      </c>
      <c r="K111" s="243">
        <f t="shared" ref="K111:Q111" si="41">SUM(K112:K117)</f>
        <v>1000</v>
      </c>
      <c r="L111" s="243">
        <f t="shared" si="41"/>
        <v>0</v>
      </c>
      <c r="M111" s="243">
        <f t="shared" si="41"/>
        <v>0</v>
      </c>
      <c r="N111" s="243">
        <f t="shared" si="41"/>
        <v>0</v>
      </c>
      <c r="O111" s="243">
        <f t="shared" si="41"/>
        <v>0</v>
      </c>
      <c r="P111" s="243">
        <f t="shared" si="41"/>
        <v>0</v>
      </c>
      <c r="Q111" s="243">
        <f t="shared" si="41"/>
        <v>0</v>
      </c>
      <c r="R111" s="243">
        <f t="shared" ref="R111" si="42">SUM(R112:R117)</f>
        <v>0</v>
      </c>
      <c r="S111" s="243">
        <f t="shared" si="40"/>
        <v>0</v>
      </c>
      <c r="T111" s="243">
        <f t="shared" si="40"/>
        <v>0</v>
      </c>
      <c r="U111" s="243">
        <f t="shared" si="40"/>
        <v>0</v>
      </c>
      <c r="V111" s="244">
        <f t="shared" si="40"/>
        <v>0</v>
      </c>
    </row>
    <row r="112" spans="2:22" x14ac:dyDescent="0.25">
      <c r="B112" s="388" t="s">
        <v>34</v>
      </c>
      <c r="C112" s="16" t="s">
        <v>174</v>
      </c>
      <c r="D112" s="16"/>
      <c r="E112" s="431" t="s">
        <v>173</v>
      </c>
      <c r="F112" s="132" t="s">
        <v>356</v>
      </c>
      <c r="G112" s="245">
        <f t="shared" ref="G112:G117" si="43">SUM(H112:V112)</f>
        <v>1000</v>
      </c>
      <c r="H112" s="250">
        <v>0</v>
      </c>
      <c r="I112" s="250">
        <v>0</v>
      </c>
      <c r="J112" s="250">
        <v>0</v>
      </c>
      <c r="K112" s="250">
        <v>1000</v>
      </c>
      <c r="L112" s="250"/>
      <c r="M112" s="250"/>
      <c r="N112" s="250"/>
      <c r="O112" s="250"/>
      <c r="P112" s="250"/>
      <c r="Q112" s="250"/>
      <c r="R112" s="250"/>
      <c r="S112" s="250"/>
      <c r="T112" s="250"/>
      <c r="U112" s="250"/>
      <c r="V112" s="251"/>
    </row>
    <row r="113" spans="2:22" ht="25.5" x14ac:dyDescent="0.25">
      <c r="B113" s="399"/>
      <c r="C113" s="16" t="s">
        <v>175</v>
      </c>
      <c r="D113" s="16"/>
      <c r="E113" s="432"/>
      <c r="F113" s="132" t="s">
        <v>359</v>
      </c>
      <c r="G113" s="245">
        <f t="shared" si="43"/>
        <v>0</v>
      </c>
      <c r="H113" s="250">
        <v>0</v>
      </c>
      <c r="I113" s="250">
        <v>0</v>
      </c>
      <c r="J113" s="250">
        <v>0</v>
      </c>
      <c r="K113" s="250">
        <v>0</v>
      </c>
      <c r="L113" s="250"/>
      <c r="M113" s="250"/>
      <c r="N113" s="250"/>
      <c r="O113" s="250"/>
      <c r="P113" s="250"/>
      <c r="Q113" s="250"/>
      <c r="R113" s="250"/>
      <c r="S113" s="250"/>
      <c r="T113" s="250"/>
      <c r="U113" s="250"/>
      <c r="V113" s="251"/>
    </row>
    <row r="114" spans="2:22" x14ac:dyDescent="0.25">
      <c r="B114" s="399"/>
      <c r="C114" s="16" t="s">
        <v>176</v>
      </c>
      <c r="D114" s="16"/>
      <c r="E114" s="432"/>
      <c r="F114" s="132" t="s">
        <v>360</v>
      </c>
      <c r="G114" s="245">
        <f t="shared" si="43"/>
        <v>0</v>
      </c>
      <c r="H114" s="250">
        <v>0</v>
      </c>
      <c r="I114" s="250">
        <v>0</v>
      </c>
      <c r="J114" s="250">
        <v>0</v>
      </c>
      <c r="K114" s="250">
        <v>0</v>
      </c>
      <c r="L114" s="250"/>
      <c r="M114" s="250"/>
      <c r="N114" s="250"/>
      <c r="O114" s="250"/>
      <c r="P114" s="250"/>
      <c r="Q114" s="250"/>
      <c r="R114" s="250"/>
      <c r="S114" s="250"/>
      <c r="T114" s="250"/>
      <c r="U114" s="250"/>
      <c r="V114" s="251"/>
    </row>
    <row r="115" spans="2:22" x14ac:dyDescent="0.25">
      <c r="B115" s="399"/>
      <c r="C115" s="16" t="s">
        <v>177</v>
      </c>
      <c r="D115" s="16"/>
      <c r="E115" s="432"/>
      <c r="F115" s="132" t="s">
        <v>361</v>
      </c>
      <c r="G115" s="245">
        <f t="shared" si="43"/>
        <v>0</v>
      </c>
      <c r="H115" s="250">
        <v>0</v>
      </c>
      <c r="I115" s="250">
        <v>0</v>
      </c>
      <c r="J115" s="250">
        <v>0</v>
      </c>
      <c r="K115" s="250">
        <v>0</v>
      </c>
      <c r="L115" s="250"/>
      <c r="M115" s="250"/>
      <c r="N115" s="250"/>
      <c r="O115" s="250"/>
      <c r="P115" s="250"/>
      <c r="Q115" s="250"/>
      <c r="R115" s="250"/>
      <c r="S115" s="250"/>
      <c r="T115" s="250"/>
      <c r="U115" s="250"/>
      <c r="V115" s="251"/>
    </row>
    <row r="116" spans="2:22" x14ac:dyDescent="0.25">
      <c r="B116" s="399"/>
      <c r="C116" s="16" t="s">
        <v>178</v>
      </c>
      <c r="D116" s="16"/>
      <c r="E116" s="432"/>
      <c r="F116" s="132" t="s">
        <v>362</v>
      </c>
      <c r="G116" s="245">
        <f t="shared" si="43"/>
        <v>0</v>
      </c>
      <c r="H116" s="250">
        <v>0</v>
      </c>
      <c r="I116" s="250">
        <v>0</v>
      </c>
      <c r="J116" s="250">
        <v>0</v>
      </c>
      <c r="K116" s="250">
        <v>0</v>
      </c>
      <c r="L116" s="250"/>
      <c r="M116" s="250"/>
      <c r="N116" s="250"/>
      <c r="O116" s="250"/>
      <c r="P116" s="250"/>
      <c r="Q116" s="250"/>
      <c r="R116" s="250"/>
      <c r="S116" s="250"/>
      <c r="T116" s="250"/>
      <c r="U116" s="250"/>
      <c r="V116" s="251"/>
    </row>
    <row r="117" spans="2:22" x14ac:dyDescent="0.25">
      <c r="B117" s="389"/>
      <c r="C117" s="16" t="s">
        <v>76</v>
      </c>
      <c r="D117" s="16"/>
      <c r="E117" s="433"/>
      <c r="F117" s="132"/>
      <c r="G117" s="245">
        <f t="shared" si="43"/>
        <v>0</v>
      </c>
      <c r="H117" s="250">
        <v>0</v>
      </c>
      <c r="I117" s="250">
        <v>0</v>
      </c>
      <c r="J117" s="250">
        <v>0</v>
      </c>
      <c r="K117" s="250">
        <v>0</v>
      </c>
      <c r="L117" s="250"/>
      <c r="M117" s="250"/>
      <c r="N117" s="250"/>
      <c r="O117" s="250"/>
      <c r="P117" s="250"/>
      <c r="Q117" s="250"/>
      <c r="R117" s="250"/>
      <c r="S117" s="250"/>
      <c r="T117" s="250"/>
      <c r="U117" s="250"/>
      <c r="V117" s="251"/>
    </row>
    <row r="118" spans="2:22" ht="15.75" customHeight="1" x14ac:dyDescent="0.25">
      <c r="B118" s="390" t="s">
        <v>179</v>
      </c>
      <c r="C118" s="391"/>
      <c r="D118" s="303"/>
      <c r="E118" s="35" t="s">
        <v>180</v>
      </c>
      <c r="F118" s="132"/>
      <c r="G118" s="242">
        <f>SUM(G119:G120)</f>
        <v>0</v>
      </c>
      <c r="H118" s="243">
        <f t="shared" ref="H118:V118" si="44">SUM(H119:H120)</f>
        <v>0</v>
      </c>
      <c r="I118" s="243">
        <f t="shared" si="44"/>
        <v>0</v>
      </c>
      <c r="J118" s="243">
        <f t="shared" si="44"/>
        <v>0</v>
      </c>
      <c r="K118" s="243">
        <f t="shared" ref="K118:Q118" si="45">SUM(K119:K120)</f>
        <v>0</v>
      </c>
      <c r="L118" s="243">
        <f t="shared" si="45"/>
        <v>0</v>
      </c>
      <c r="M118" s="243">
        <f t="shared" si="45"/>
        <v>0</v>
      </c>
      <c r="N118" s="243">
        <f t="shared" si="45"/>
        <v>0</v>
      </c>
      <c r="O118" s="243">
        <f t="shared" si="45"/>
        <v>0</v>
      </c>
      <c r="P118" s="243">
        <f t="shared" si="45"/>
        <v>0</v>
      </c>
      <c r="Q118" s="243">
        <f t="shared" si="45"/>
        <v>0</v>
      </c>
      <c r="R118" s="243">
        <f t="shared" ref="R118" si="46">SUM(R119:R120)</f>
        <v>0</v>
      </c>
      <c r="S118" s="243">
        <f t="shared" si="44"/>
        <v>0</v>
      </c>
      <c r="T118" s="243">
        <f t="shared" si="44"/>
        <v>0</v>
      </c>
      <c r="U118" s="243">
        <f t="shared" si="44"/>
        <v>0</v>
      </c>
      <c r="V118" s="244">
        <f t="shared" si="44"/>
        <v>0</v>
      </c>
    </row>
    <row r="119" spans="2:22" x14ac:dyDescent="0.25">
      <c r="B119" s="388" t="s">
        <v>34</v>
      </c>
      <c r="C119" s="16" t="s">
        <v>181</v>
      </c>
      <c r="D119" s="16"/>
      <c r="E119" s="431" t="s">
        <v>180</v>
      </c>
      <c r="F119" s="132" t="s">
        <v>356</v>
      </c>
      <c r="G119" s="245">
        <f>SUM(H119:V119)</f>
        <v>0</v>
      </c>
      <c r="H119" s="246"/>
      <c r="I119" s="250"/>
      <c r="J119" s="250"/>
      <c r="K119" s="250"/>
      <c r="L119" s="250"/>
      <c r="M119" s="250"/>
      <c r="N119" s="250"/>
      <c r="O119" s="250"/>
      <c r="P119" s="250"/>
      <c r="Q119" s="250"/>
      <c r="R119" s="250"/>
      <c r="S119" s="250"/>
      <c r="T119" s="250"/>
      <c r="U119" s="250"/>
      <c r="V119" s="251"/>
    </row>
    <row r="120" spans="2:22" x14ac:dyDescent="0.25">
      <c r="B120" s="389"/>
      <c r="C120" s="77" t="s">
        <v>76</v>
      </c>
      <c r="D120" s="77"/>
      <c r="E120" s="433"/>
      <c r="F120" s="132"/>
      <c r="G120" s="245">
        <f>SUM(H120:V120)</f>
        <v>0</v>
      </c>
      <c r="H120" s="246"/>
      <c r="I120" s="250"/>
      <c r="J120" s="250"/>
      <c r="K120" s="250"/>
      <c r="L120" s="250"/>
      <c r="M120" s="250"/>
      <c r="N120" s="250"/>
      <c r="O120" s="250"/>
      <c r="P120" s="250"/>
      <c r="Q120" s="250"/>
      <c r="R120" s="250"/>
      <c r="S120" s="250"/>
      <c r="T120" s="250"/>
      <c r="U120" s="250"/>
      <c r="V120" s="251"/>
    </row>
    <row r="121" spans="2:22" ht="26.25" x14ac:dyDescent="0.25">
      <c r="B121" s="392" t="s">
        <v>182</v>
      </c>
      <c r="C121" s="393"/>
      <c r="D121" s="304"/>
      <c r="E121" s="36" t="s">
        <v>183</v>
      </c>
      <c r="F121" s="132"/>
      <c r="G121" s="242">
        <f>SUM(H121:V121)</f>
        <v>0</v>
      </c>
      <c r="H121" s="246"/>
      <c r="I121" s="248"/>
      <c r="J121" s="248"/>
      <c r="K121" s="248"/>
      <c r="L121" s="248"/>
      <c r="M121" s="248"/>
      <c r="N121" s="248"/>
      <c r="O121" s="248"/>
      <c r="P121" s="248"/>
      <c r="Q121" s="248"/>
      <c r="R121" s="248"/>
      <c r="S121" s="248"/>
      <c r="T121" s="248"/>
      <c r="U121" s="248"/>
      <c r="V121" s="249"/>
    </row>
    <row r="122" spans="2:22" ht="15.75" customHeight="1" x14ac:dyDescent="0.25">
      <c r="B122" s="392" t="s">
        <v>184</v>
      </c>
      <c r="C122" s="393"/>
      <c r="D122" s="304"/>
      <c r="E122" s="35" t="s">
        <v>185</v>
      </c>
      <c r="F122" s="132"/>
      <c r="G122" s="245">
        <f>SUM(G123:G126)</f>
        <v>0</v>
      </c>
      <c r="H122" s="254">
        <f t="shared" ref="H122:V122" si="47">SUM(H123:H126)</f>
        <v>0</v>
      </c>
      <c r="I122" s="254">
        <f t="shared" si="47"/>
        <v>0</v>
      </c>
      <c r="J122" s="254">
        <f t="shared" si="47"/>
        <v>0</v>
      </c>
      <c r="K122" s="254">
        <f t="shared" ref="K122:Q122" si="48">SUM(K123:K126)</f>
        <v>0</v>
      </c>
      <c r="L122" s="254">
        <f t="shared" si="48"/>
        <v>0</v>
      </c>
      <c r="M122" s="254">
        <f t="shared" si="48"/>
        <v>0</v>
      </c>
      <c r="N122" s="254">
        <f t="shared" si="48"/>
        <v>0</v>
      </c>
      <c r="O122" s="254">
        <f t="shared" si="48"/>
        <v>0</v>
      </c>
      <c r="P122" s="254">
        <f t="shared" si="48"/>
        <v>0</v>
      </c>
      <c r="Q122" s="254">
        <f t="shared" si="48"/>
        <v>0</v>
      </c>
      <c r="R122" s="254">
        <f t="shared" ref="R122" si="49">SUM(R123:R126)</f>
        <v>0</v>
      </c>
      <c r="S122" s="254">
        <f t="shared" si="47"/>
        <v>0</v>
      </c>
      <c r="T122" s="254">
        <f t="shared" si="47"/>
        <v>0</v>
      </c>
      <c r="U122" s="254">
        <f t="shared" si="47"/>
        <v>0</v>
      </c>
      <c r="V122" s="255">
        <f t="shared" si="47"/>
        <v>0</v>
      </c>
    </row>
    <row r="123" spans="2:22" ht="26.25" x14ac:dyDescent="0.25">
      <c r="B123" s="394" t="s">
        <v>34</v>
      </c>
      <c r="C123" s="304" t="s">
        <v>186</v>
      </c>
      <c r="D123" s="304"/>
      <c r="E123" s="431" t="s">
        <v>185</v>
      </c>
      <c r="F123" s="132" t="s">
        <v>356</v>
      </c>
      <c r="G123" s="245">
        <f t="shared" ref="G123:G128" si="50">SUM(H123:V123)</f>
        <v>0</v>
      </c>
      <c r="H123" s="246"/>
      <c r="I123" s="250"/>
      <c r="J123" s="250"/>
      <c r="K123" s="250"/>
      <c r="L123" s="250"/>
      <c r="M123" s="250"/>
      <c r="N123" s="250"/>
      <c r="O123" s="250"/>
      <c r="P123" s="250"/>
      <c r="Q123" s="250"/>
      <c r="R123" s="250"/>
      <c r="S123" s="250"/>
      <c r="T123" s="250"/>
      <c r="U123" s="250"/>
      <c r="V123" s="251"/>
    </row>
    <row r="124" spans="2:22" x14ac:dyDescent="0.25">
      <c r="B124" s="395"/>
      <c r="C124" s="304" t="s">
        <v>187</v>
      </c>
      <c r="D124" s="304"/>
      <c r="E124" s="432"/>
      <c r="F124" s="132" t="s">
        <v>359</v>
      </c>
      <c r="G124" s="245">
        <f t="shared" si="50"/>
        <v>0</v>
      </c>
      <c r="H124" s="246"/>
      <c r="I124" s="250"/>
      <c r="J124" s="250"/>
      <c r="K124" s="250"/>
      <c r="L124" s="250"/>
      <c r="M124" s="250"/>
      <c r="N124" s="250"/>
      <c r="O124" s="250"/>
      <c r="P124" s="250"/>
      <c r="Q124" s="250"/>
      <c r="R124" s="250"/>
      <c r="S124" s="250"/>
      <c r="T124" s="250"/>
      <c r="U124" s="250"/>
      <c r="V124" s="251"/>
    </row>
    <row r="125" spans="2:22" x14ac:dyDescent="0.25">
      <c r="B125" s="395"/>
      <c r="C125" s="304" t="s">
        <v>188</v>
      </c>
      <c r="D125" s="304"/>
      <c r="E125" s="432"/>
      <c r="F125" s="132" t="s">
        <v>360</v>
      </c>
      <c r="G125" s="245">
        <f t="shared" si="50"/>
        <v>0</v>
      </c>
      <c r="H125" s="246"/>
      <c r="I125" s="250"/>
      <c r="J125" s="250"/>
      <c r="K125" s="250"/>
      <c r="L125" s="250"/>
      <c r="M125" s="250"/>
      <c r="N125" s="250"/>
      <c r="O125" s="250"/>
      <c r="P125" s="250"/>
      <c r="Q125" s="250"/>
      <c r="R125" s="250"/>
      <c r="S125" s="250"/>
      <c r="T125" s="250"/>
      <c r="U125" s="250"/>
      <c r="V125" s="251"/>
    </row>
    <row r="126" spans="2:22" x14ac:dyDescent="0.25">
      <c r="B126" s="396"/>
      <c r="C126" s="302" t="s">
        <v>76</v>
      </c>
      <c r="D126" s="302"/>
      <c r="E126" s="433"/>
      <c r="F126" s="132"/>
      <c r="G126" s="245">
        <f t="shared" si="50"/>
        <v>0</v>
      </c>
      <c r="H126" s="246"/>
      <c r="I126" s="250"/>
      <c r="J126" s="250"/>
      <c r="K126" s="250"/>
      <c r="L126" s="250"/>
      <c r="M126" s="250"/>
      <c r="N126" s="250"/>
      <c r="O126" s="250"/>
      <c r="P126" s="250"/>
      <c r="Q126" s="250"/>
      <c r="R126" s="250"/>
      <c r="S126" s="250"/>
      <c r="T126" s="250"/>
      <c r="U126" s="250"/>
      <c r="V126" s="251"/>
    </row>
    <row r="127" spans="2:22" ht="26.25" x14ac:dyDescent="0.25">
      <c r="B127" s="392" t="s">
        <v>189</v>
      </c>
      <c r="C127" s="393"/>
      <c r="D127" s="304"/>
      <c r="E127" s="36" t="s">
        <v>190</v>
      </c>
      <c r="F127" s="132"/>
      <c r="G127" s="242">
        <f t="shared" si="50"/>
        <v>0</v>
      </c>
      <c r="H127" s="246"/>
      <c r="I127" s="248"/>
      <c r="J127" s="248"/>
      <c r="K127" s="248"/>
      <c r="L127" s="248"/>
      <c r="M127" s="248"/>
      <c r="N127" s="248"/>
      <c r="O127" s="248"/>
      <c r="P127" s="248"/>
      <c r="Q127" s="248"/>
      <c r="R127" s="248"/>
      <c r="S127" s="248"/>
      <c r="T127" s="248"/>
      <c r="U127" s="248"/>
      <c r="V127" s="249"/>
    </row>
    <row r="128" spans="2:22" ht="15.75" customHeight="1" x14ac:dyDescent="0.25">
      <c r="B128" s="392" t="s">
        <v>191</v>
      </c>
      <c r="C128" s="393"/>
      <c r="D128" s="304"/>
      <c r="E128" s="35" t="s">
        <v>192</v>
      </c>
      <c r="F128" s="132"/>
      <c r="G128" s="242">
        <f t="shared" si="50"/>
        <v>0</v>
      </c>
      <c r="H128" s="246"/>
      <c r="I128" s="248"/>
      <c r="J128" s="248"/>
      <c r="K128" s="248"/>
      <c r="L128" s="248"/>
      <c r="M128" s="248"/>
      <c r="N128" s="248"/>
      <c r="O128" s="248"/>
      <c r="P128" s="248"/>
      <c r="Q128" s="248"/>
      <c r="R128" s="248"/>
      <c r="S128" s="248"/>
      <c r="T128" s="248"/>
      <c r="U128" s="248"/>
      <c r="V128" s="249"/>
    </row>
    <row r="129" spans="2:22" ht="15.75" customHeight="1" x14ac:dyDescent="0.25">
      <c r="B129" s="356" t="s">
        <v>193</v>
      </c>
      <c r="C129" s="357"/>
      <c r="D129" s="293"/>
      <c r="E129" s="35" t="s">
        <v>194</v>
      </c>
      <c r="F129" s="132"/>
      <c r="G129" s="242">
        <f>SUM(G130:G131)</f>
        <v>0</v>
      </c>
      <c r="H129" s="243">
        <f t="shared" ref="H129:V129" si="51">SUM(H130:H131)</f>
        <v>0</v>
      </c>
      <c r="I129" s="243">
        <f t="shared" si="51"/>
        <v>0</v>
      </c>
      <c r="J129" s="243">
        <f t="shared" si="51"/>
        <v>0</v>
      </c>
      <c r="K129" s="243">
        <f t="shared" ref="K129:Q129" si="52">SUM(K130:K131)</f>
        <v>0</v>
      </c>
      <c r="L129" s="243">
        <f t="shared" si="52"/>
        <v>0</v>
      </c>
      <c r="M129" s="243">
        <f t="shared" si="52"/>
        <v>0</v>
      </c>
      <c r="N129" s="243">
        <f t="shared" si="52"/>
        <v>0</v>
      </c>
      <c r="O129" s="243">
        <f t="shared" si="52"/>
        <v>0</v>
      </c>
      <c r="P129" s="243">
        <f t="shared" si="52"/>
        <v>0</v>
      </c>
      <c r="Q129" s="243">
        <f t="shared" si="52"/>
        <v>0</v>
      </c>
      <c r="R129" s="243">
        <f t="shared" ref="R129" si="53">SUM(R130:R131)</f>
        <v>0</v>
      </c>
      <c r="S129" s="243">
        <f t="shared" si="51"/>
        <v>0</v>
      </c>
      <c r="T129" s="243">
        <f t="shared" si="51"/>
        <v>0</v>
      </c>
      <c r="U129" s="243">
        <f t="shared" si="51"/>
        <v>0</v>
      </c>
      <c r="V129" s="244">
        <f t="shared" si="51"/>
        <v>0</v>
      </c>
    </row>
    <row r="130" spans="2:22" ht="26.25" x14ac:dyDescent="0.25">
      <c r="B130" s="353" t="s">
        <v>34</v>
      </c>
      <c r="C130" s="293" t="s">
        <v>195</v>
      </c>
      <c r="D130" s="293"/>
      <c r="E130" s="431" t="s">
        <v>194</v>
      </c>
      <c r="F130" s="132" t="s">
        <v>356</v>
      </c>
      <c r="G130" s="245">
        <f>SUM(H130:V130)</f>
        <v>0</v>
      </c>
      <c r="H130" s="246"/>
      <c r="I130" s="250"/>
      <c r="J130" s="250"/>
      <c r="K130" s="250"/>
      <c r="L130" s="250"/>
      <c r="M130" s="250"/>
      <c r="N130" s="250"/>
      <c r="O130" s="250"/>
      <c r="P130" s="250"/>
      <c r="Q130" s="250"/>
      <c r="R130" s="250"/>
      <c r="S130" s="250"/>
      <c r="T130" s="250"/>
      <c r="U130" s="250"/>
      <c r="V130" s="251"/>
    </row>
    <row r="131" spans="2:22" x14ac:dyDescent="0.25">
      <c r="B131" s="355"/>
      <c r="C131" s="19" t="s">
        <v>76</v>
      </c>
      <c r="D131" s="19"/>
      <c r="E131" s="433"/>
      <c r="F131" s="132"/>
      <c r="G131" s="245">
        <f>SUM(H131:V131)</f>
        <v>0</v>
      </c>
      <c r="H131" s="246"/>
      <c r="I131" s="250"/>
      <c r="J131" s="250"/>
      <c r="K131" s="250"/>
      <c r="L131" s="250"/>
      <c r="M131" s="250"/>
      <c r="N131" s="250"/>
      <c r="O131" s="250"/>
      <c r="P131" s="250"/>
      <c r="Q131" s="250"/>
      <c r="R131" s="250"/>
      <c r="S131" s="250"/>
      <c r="T131" s="250"/>
      <c r="U131" s="250"/>
      <c r="V131" s="251"/>
    </row>
    <row r="132" spans="2:22" ht="15.75" customHeight="1" x14ac:dyDescent="0.25">
      <c r="B132" s="356" t="s">
        <v>196</v>
      </c>
      <c r="C132" s="357"/>
      <c r="D132" s="293"/>
      <c r="E132" s="35" t="s">
        <v>197</v>
      </c>
      <c r="F132" s="132"/>
      <c r="G132" s="242">
        <f>SUM(G133:G136)</f>
        <v>0</v>
      </c>
      <c r="H132" s="243">
        <f t="shared" ref="H132:V132" si="54">SUM(H133:H136)</f>
        <v>0</v>
      </c>
      <c r="I132" s="243">
        <f t="shared" si="54"/>
        <v>0</v>
      </c>
      <c r="J132" s="243">
        <f t="shared" si="54"/>
        <v>0</v>
      </c>
      <c r="K132" s="243">
        <f t="shared" ref="K132:Q132" si="55">SUM(K133:K136)</f>
        <v>0</v>
      </c>
      <c r="L132" s="243">
        <f t="shared" si="55"/>
        <v>0</v>
      </c>
      <c r="M132" s="243">
        <f t="shared" si="55"/>
        <v>0</v>
      </c>
      <c r="N132" s="243">
        <f t="shared" si="55"/>
        <v>0</v>
      </c>
      <c r="O132" s="243">
        <f t="shared" si="55"/>
        <v>0</v>
      </c>
      <c r="P132" s="243">
        <f t="shared" si="55"/>
        <v>0</v>
      </c>
      <c r="Q132" s="243">
        <f t="shared" si="55"/>
        <v>0</v>
      </c>
      <c r="R132" s="243">
        <f t="shared" ref="R132" si="56">SUM(R133:R136)</f>
        <v>0</v>
      </c>
      <c r="S132" s="243">
        <f t="shared" si="54"/>
        <v>0</v>
      </c>
      <c r="T132" s="243">
        <f t="shared" si="54"/>
        <v>0</v>
      </c>
      <c r="U132" s="243">
        <f t="shared" si="54"/>
        <v>0</v>
      </c>
      <c r="V132" s="244">
        <f t="shared" si="54"/>
        <v>0</v>
      </c>
    </row>
    <row r="133" spans="2:22" x14ac:dyDescent="0.25">
      <c r="B133" s="388" t="s">
        <v>34</v>
      </c>
      <c r="C133" s="16" t="s">
        <v>198</v>
      </c>
      <c r="D133" s="16"/>
      <c r="E133" s="431" t="s">
        <v>197</v>
      </c>
      <c r="F133" s="132" t="s">
        <v>356</v>
      </c>
      <c r="G133" s="245">
        <f t="shared" ref="G133:G139" si="57">SUM(H133:V133)</f>
        <v>0</v>
      </c>
      <c r="H133" s="246"/>
      <c r="I133" s="250"/>
      <c r="J133" s="250"/>
      <c r="K133" s="250"/>
      <c r="L133" s="250"/>
      <c r="M133" s="250"/>
      <c r="N133" s="250"/>
      <c r="O133" s="250"/>
      <c r="P133" s="250"/>
      <c r="Q133" s="250"/>
      <c r="R133" s="250"/>
      <c r="S133" s="250"/>
      <c r="T133" s="250"/>
      <c r="U133" s="250"/>
      <c r="V133" s="251"/>
    </row>
    <row r="134" spans="2:22" x14ac:dyDescent="0.25">
      <c r="B134" s="399"/>
      <c r="C134" s="16" t="s">
        <v>199</v>
      </c>
      <c r="D134" s="16"/>
      <c r="E134" s="432"/>
      <c r="F134" s="132" t="s">
        <v>359</v>
      </c>
      <c r="G134" s="245">
        <f t="shared" si="57"/>
        <v>0</v>
      </c>
      <c r="H134" s="246"/>
      <c r="I134" s="250"/>
      <c r="J134" s="250"/>
      <c r="K134" s="250"/>
      <c r="L134" s="250"/>
      <c r="M134" s="250"/>
      <c r="N134" s="250"/>
      <c r="O134" s="250"/>
      <c r="P134" s="250"/>
      <c r="Q134" s="250"/>
      <c r="R134" s="250"/>
      <c r="S134" s="250"/>
      <c r="T134" s="250"/>
      <c r="U134" s="250"/>
      <c r="V134" s="251"/>
    </row>
    <row r="135" spans="2:22" x14ac:dyDescent="0.25">
      <c r="B135" s="399"/>
      <c r="C135" s="16" t="s">
        <v>200</v>
      </c>
      <c r="D135" s="16"/>
      <c r="E135" s="432"/>
      <c r="F135" s="132" t="s">
        <v>360</v>
      </c>
      <c r="G135" s="245">
        <f t="shared" si="57"/>
        <v>0</v>
      </c>
      <c r="H135" s="246"/>
      <c r="I135" s="250"/>
      <c r="J135" s="250"/>
      <c r="K135" s="250"/>
      <c r="L135" s="250"/>
      <c r="M135" s="250"/>
      <c r="N135" s="250"/>
      <c r="O135" s="250"/>
      <c r="P135" s="250"/>
      <c r="Q135" s="250"/>
      <c r="R135" s="250"/>
      <c r="S135" s="250"/>
      <c r="T135" s="250"/>
      <c r="U135" s="250"/>
      <c r="V135" s="251"/>
    </row>
    <row r="136" spans="2:22" x14ac:dyDescent="0.25">
      <c r="B136" s="389"/>
      <c r="C136" s="77" t="s">
        <v>76</v>
      </c>
      <c r="D136" s="77"/>
      <c r="E136" s="433"/>
      <c r="F136" s="132"/>
      <c r="G136" s="245">
        <f t="shared" si="57"/>
        <v>0</v>
      </c>
      <c r="H136" s="246"/>
      <c r="I136" s="250"/>
      <c r="J136" s="250"/>
      <c r="K136" s="250"/>
      <c r="L136" s="250"/>
      <c r="M136" s="250"/>
      <c r="N136" s="250"/>
      <c r="O136" s="250"/>
      <c r="P136" s="250"/>
      <c r="Q136" s="250"/>
      <c r="R136" s="250"/>
      <c r="S136" s="250"/>
      <c r="T136" s="250"/>
      <c r="U136" s="250"/>
      <c r="V136" s="251"/>
    </row>
    <row r="137" spans="2:22" ht="15.75" customHeight="1" x14ac:dyDescent="0.25">
      <c r="B137" s="392" t="s">
        <v>201</v>
      </c>
      <c r="C137" s="393"/>
      <c r="D137" s="304"/>
      <c r="E137" s="35" t="s">
        <v>202</v>
      </c>
      <c r="F137" s="132"/>
      <c r="G137" s="242">
        <f t="shared" si="57"/>
        <v>400</v>
      </c>
      <c r="H137" s="246"/>
      <c r="I137" s="248">
        <v>400</v>
      </c>
      <c r="J137" s="248"/>
      <c r="K137" s="248"/>
      <c r="L137" s="248"/>
      <c r="M137" s="248"/>
      <c r="N137" s="248"/>
      <c r="O137" s="248"/>
      <c r="P137" s="248"/>
      <c r="Q137" s="248"/>
      <c r="R137" s="248"/>
      <c r="S137" s="248"/>
      <c r="T137" s="248"/>
      <c r="U137" s="248"/>
      <c r="V137" s="249"/>
    </row>
    <row r="138" spans="2:22" ht="26.25" x14ac:dyDescent="0.25">
      <c r="B138" s="386" t="s">
        <v>189</v>
      </c>
      <c r="C138" s="387"/>
      <c r="D138" s="302"/>
      <c r="E138" s="36" t="s">
        <v>203</v>
      </c>
      <c r="F138" s="132"/>
      <c r="G138" s="242">
        <f t="shared" si="57"/>
        <v>0</v>
      </c>
      <c r="H138" s="246"/>
      <c r="I138" s="248"/>
      <c r="J138" s="248"/>
      <c r="K138" s="248"/>
      <c r="L138" s="248"/>
      <c r="M138" s="248"/>
      <c r="N138" s="248"/>
      <c r="O138" s="248"/>
      <c r="P138" s="248"/>
      <c r="Q138" s="248"/>
      <c r="R138" s="248"/>
      <c r="S138" s="248"/>
      <c r="T138" s="248"/>
      <c r="U138" s="248"/>
      <c r="V138" s="249"/>
    </row>
    <row r="139" spans="2:22" ht="15.75" customHeight="1" x14ac:dyDescent="0.25">
      <c r="B139" s="386" t="s">
        <v>204</v>
      </c>
      <c r="C139" s="387"/>
      <c r="D139" s="302"/>
      <c r="E139" s="35" t="s">
        <v>205</v>
      </c>
      <c r="F139" s="132"/>
      <c r="G139" s="242">
        <f t="shared" si="57"/>
        <v>0</v>
      </c>
      <c r="H139" s="246"/>
      <c r="I139" s="248"/>
      <c r="J139" s="248"/>
      <c r="K139" s="248"/>
      <c r="L139" s="248"/>
      <c r="M139" s="248"/>
      <c r="N139" s="248"/>
      <c r="O139" s="248"/>
      <c r="P139" s="248"/>
      <c r="Q139" s="248"/>
      <c r="R139" s="248"/>
      <c r="S139" s="248"/>
      <c r="T139" s="248"/>
      <c r="U139" s="248"/>
      <c r="V139" s="249"/>
    </row>
    <row r="140" spans="2:22" ht="15.75" customHeight="1" x14ac:dyDescent="0.25">
      <c r="B140" s="392" t="s">
        <v>206</v>
      </c>
      <c r="C140" s="393"/>
      <c r="D140" s="304"/>
      <c r="E140" s="35" t="s">
        <v>207</v>
      </c>
      <c r="F140" s="132"/>
      <c r="G140" s="242">
        <f>SUM(G141:G145)</f>
        <v>0</v>
      </c>
      <c r="H140" s="243">
        <f t="shared" ref="H140:V140" si="58">SUM(H141:H145)</f>
        <v>0</v>
      </c>
      <c r="I140" s="243">
        <f t="shared" si="58"/>
        <v>0</v>
      </c>
      <c r="J140" s="243">
        <f t="shared" si="58"/>
        <v>0</v>
      </c>
      <c r="K140" s="243">
        <f t="shared" ref="K140:Q140" si="59">SUM(K141:K145)</f>
        <v>0</v>
      </c>
      <c r="L140" s="243">
        <f t="shared" si="59"/>
        <v>0</v>
      </c>
      <c r="M140" s="243">
        <f t="shared" si="59"/>
        <v>0</v>
      </c>
      <c r="N140" s="243">
        <f t="shared" si="59"/>
        <v>0</v>
      </c>
      <c r="O140" s="243">
        <f t="shared" si="59"/>
        <v>0</v>
      </c>
      <c r="P140" s="243">
        <f t="shared" si="59"/>
        <v>0</v>
      </c>
      <c r="Q140" s="243">
        <f t="shared" si="59"/>
        <v>0</v>
      </c>
      <c r="R140" s="243">
        <f t="shared" ref="R140" si="60">SUM(R141:R145)</f>
        <v>0</v>
      </c>
      <c r="S140" s="243">
        <f t="shared" si="58"/>
        <v>0</v>
      </c>
      <c r="T140" s="243">
        <f t="shared" si="58"/>
        <v>0</v>
      </c>
      <c r="U140" s="243">
        <f t="shared" si="58"/>
        <v>0</v>
      </c>
      <c r="V140" s="244">
        <f t="shared" si="58"/>
        <v>0</v>
      </c>
    </row>
    <row r="141" spans="2:22" x14ac:dyDescent="0.25">
      <c r="B141" s="388" t="s">
        <v>34</v>
      </c>
      <c r="C141" s="16" t="s">
        <v>208</v>
      </c>
      <c r="D141" s="16"/>
      <c r="E141" s="431" t="s">
        <v>207</v>
      </c>
      <c r="F141" s="132" t="s">
        <v>356</v>
      </c>
      <c r="G141" s="245">
        <f>SUM(H141:V141)</f>
        <v>0</v>
      </c>
      <c r="H141" s="246"/>
      <c r="I141" s="250"/>
      <c r="J141" s="250"/>
      <c r="K141" s="250"/>
      <c r="L141" s="250"/>
      <c r="M141" s="250"/>
      <c r="N141" s="250"/>
      <c r="O141" s="250"/>
      <c r="P141" s="250"/>
      <c r="Q141" s="250"/>
      <c r="R141" s="250"/>
      <c r="S141" s="250"/>
      <c r="T141" s="250"/>
      <c r="U141" s="250"/>
      <c r="V141" s="251"/>
    </row>
    <row r="142" spans="2:22" x14ac:dyDescent="0.25">
      <c r="B142" s="399"/>
      <c r="C142" s="16" t="s">
        <v>209</v>
      </c>
      <c r="D142" s="16"/>
      <c r="E142" s="432"/>
      <c r="F142" s="132" t="s">
        <v>359</v>
      </c>
      <c r="G142" s="245">
        <f>SUM(H142:V142)</f>
        <v>0</v>
      </c>
      <c r="H142" s="246"/>
      <c r="I142" s="250"/>
      <c r="J142" s="250"/>
      <c r="K142" s="250"/>
      <c r="L142" s="250"/>
      <c r="M142" s="250"/>
      <c r="N142" s="250"/>
      <c r="O142" s="250"/>
      <c r="P142" s="250"/>
      <c r="Q142" s="250"/>
      <c r="R142" s="250"/>
      <c r="S142" s="250"/>
      <c r="T142" s="250"/>
      <c r="U142" s="250"/>
      <c r="V142" s="251"/>
    </row>
    <row r="143" spans="2:22" x14ac:dyDescent="0.25">
      <c r="B143" s="399"/>
      <c r="C143" s="16" t="s">
        <v>210</v>
      </c>
      <c r="D143" s="16"/>
      <c r="E143" s="432"/>
      <c r="F143" s="132" t="s">
        <v>360</v>
      </c>
      <c r="G143" s="245">
        <f>SUM(H143:V143)</f>
        <v>0</v>
      </c>
      <c r="H143" s="246"/>
      <c r="I143" s="250"/>
      <c r="J143" s="250"/>
      <c r="K143" s="250"/>
      <c r="L143" s="250"/>
      <c r="M143" s="250"/>
      <c r="N143" s="250"/>
      <c r="O143" s="250"/>
      <c r="P143" s="250"/>
      <c r="Q143" s="250"/>
      <c r="R143" s="250"/>
      <c r="S143" s="250"/>
      <c r="T143" s="250"/>
      <c r="U143" s="250"/>
      <c r="V143" s="251"/>
    </row>
    <row r="144" spans="2:22" ht="25.5" x14ac:dyDescent="0.25">
      <c r="B144" s="399"/>
      <c r="C144" s="16" t="s">
        <v>211</v>
      </c>
      <c r="D144" s="16"/>
      <c r="E144" s="432"/>
      <c r="F144" s="132" t="s">
        <v>361</v>
      </c>
      <c r="G144" s="245">
        <f>SUM(H144:V144)</f>
        <v>0</v>
      </c>
      <c r="H144" s="246"/>
      <c r="I144" s="250"/>
      <c r="J144" s="250"/>
      <c r="K144" s="250"/>
      <c r="L144" s="250"/>
      <c r="M144" s="250"/>
      <c r="N144" s="250"/>
      <c r="O144" s="250"/>
      <c r="P144" s="250"/>
      <c r="Q144" s="250"/>
      <c r="R144" s="250"/>
      <c r="S144" s="250"/>
      <c r="T144" s="250"/>
      <c r="U144" s="250"/>
      <c r="V144" s="251"/>
    </row>
    <row r="145" spans="2:22" x14ac:dyDescent="0.25">
      <c r="B145" s="389"/>
      <c r="C145" s="77" t="s">
        <v>76</v>
      </c>
      <c r="D145" s="166"/>
      <c r="E145" s="433"/>
      <c r="F145" s="132"/>
      <c r="G145" s="245">
        <f>SUM(H145:V145)</f>
        <v>0</v>
      </c>
      <c r="H145" s="246"/>
      <c r="I145" s="250"/>
      <c r="J145" s="250"/>
      <c r="K145" s="250"/>
      <c r="L145" s="250"/>
      <c r="M145" s="250"/>
      <c r="N145" s="250"/>
      <c r="O145" s="250"/>
      <c r="P145" s="250"/>
      <c r="Q145" s="250"/>
      <c r="R145" s="250"/>
      <c r="S145" s="250"/>
      <c r="T145" s="250"/>
      <c r="U145" s="250"/>
      <c r="V145" s="251"/>
    </row>
    <row r="146" spans="2:22" ht="15.75" customHeight="1" x14ac:dyDescent="0.25">
      <c r="B146" s="369" t="s">
        <v>212</v>
      </c>
      <c r="C146" s="370"/>
      <c r="D146" s="296"/>
      <c r="E146" s="5"/>
      <c r="F146" s="123"/>
      <c r="G146" s="256">
        <f>SUM(G147:G149)</f>
        <v>0</v>
      </c>
      <c r="H146" s="257">
        <f t="shared" ref="H146:V146" si="61">SUM(H147:H149)</f>
        <v>0</v>
      </c>
      <c r="I146" s="257">
        <f t="shared" si="61"/>
        <v>0</v>
      </c>
      <c r="J146" s="257">
        <f t="shared" si="61"/>
        <v>0</v>
      </c>
      <c r="K146" s="257">
        <f t="shared" ref="K146:Q146" si="62">SUM(K147:K149)</f>
        <v>0</v>
      </c>
      <c r="L146" s="257">
        <f t="shared" si="62"/>
        <v>0</v>
      </c>
      <c r="M146" s="257">
        <f t="shared" si="62"/>
        <v>0</v>
      </c>
      <c r="N146" s="257">
        <f t="shared" si="62"/>
        <v>0</v>
      </c>
      <c r="O146" s="257">
        <f t="shared" si="62"/>
        <v>0</v>
      </c>
      <c r="P146" s="257">
        <f t="shared" si="62"/>
        <v>0</v>
      </c>
      <c r="Q146" s="257">
        <f t="shared" si="62"/>
        <v>0</v>
      </c>
      <c r="R146" s="257">
        <f t="shared" ref="R146" si="63">SUM(R147:R149)</f>
        <v>0</v>
      </c>
      <c r="S146" s="257">
        <f t="shared" si="61"/>
        <v>0</v>
      </c>
      <c r="T146" s="257">
        <f t="shared" si="61"/>
        <v>0</v>
      </c>
      <c r="U146" s="257">
        <f t="shared" si="61"/>
        <v>0</v>
      </c>
      <c r="V146" s="258">
        <f t="shared" si="61"/>
        <v>0</v>
      </c>
    </row>
    <row r="147" spans="2:22" ht="15.75" customHeight="1" x14ac:dyDescent="0.25">
      <c r="B147" s="356" t="s">
        <v>213</v>
      </c>
      <c r="C147" s="357"/>
      <c r="D147" s="293"/>
      <c r="E147" s="35" t="s">
        <v>214</v>
      </c>
      <c r="F147" s="121"/>
      <c r="G147" s="242">
        <f>SUM(H147:V147)</f>
        <v>0</v>
      </c>
      <c r="H147" s="246"/>
      <c r="I147" s="248"/>
      <c r="J147" s="248"/>
      <c r="K147" s="248"/>
      <c r="L147" s="248"/>
      <c r="M147" s="248"/>
      <c r="N147" s="248"/>
      <c r="O147" s="248"/>
      <c r="P147" s="248"/>
      <c r="Q147" s="248"/>
      <c r="R147" s="248"/>
      <c r="S147" s="248"/>
      <c r="T147" s="248"/>
      <c r="U147" s="248"/>
      <c r="V147" s="249"/>
    </row>
    <row r="148" spans="2:22" x14ac:dyDescent="0.25">
      <c r="B148" s="356" t="s">
        <v>215</v>
      </c>
      <c r="C148" s="357"/>
      <c r="D148" s="293"/>
      <c r="E148" s="35" t="s">
        <v>216</v>
      </c>
      <c r="F148" s="132"/>
      <c r="G148" s="242">
        <f>SUM(H148:V148)</f>
        <v>0</v>
      </c>
      <c r="H148" s="246"/>
      <c r="I148" s="248"/>
      <c r="J148" s="248"/>
      <c r="K148" s="248"/>
      <c r="L148" s="248"/>
      <c r="M148" s="248"/>
      <c r="N148" s="248"/>
      <c r="O148" s="248"/>
      <c r="P148" s="248"/>
      <c r="Q148" s="248"/>
      <c r="R148" s="248"/>
      <c r="S148" s="248"/>
      <c r="T148" s="248"/>
      <c r="U148" s="248"/>
      <c r="V148" s="249"/>
    </row>
    <row r="149" spans="2:22" ht="26.25" customHeight="1" x14ac:dyDescent="0.25">
      <c r="B149" s="386" t="s">
        <v>217</v>
      </c>
      <c r="C149" s="387"/>
      <c r="D149" s="302"/>
      <c r="E149" s="36" t="s">
        <v>218</v>
      </c>
      <c r="F149" s="132"/>
      <c r="G149" s="242">
        <f>SUM(H149:V149)</f>
        <v>0</v>
      </c>
      <c r="H149" s="246"/>
      <c r="I149" s="248"/>
      <c r="J149" s="248"/>
      <c r="K149" s="248"/>
      <c r="L149" s="248"/>
      <c r="M149" s="248"/>
      <c r="N149" s="248"/>
      <c r="O149" s="248"/>
      <c r="P149" s="248"/>
      <c r="Q149" s="248"/>
      <c r="R149" s="248"/>
      <c r="S149" s="248"/>
      <c r="T149" s="248"/>
      <c r="U149" s="248"/>
      <c r="V149" s="249"/>
    </row>
    <row r="150" spans="2:22" ht="15.75" customHeight="1" x14ac:dyDescent="0.25">
      <c r="B150" s="400" t="s">
        <v>219</v>
      </c>
      <c r="C150" s="401"/>
      <c r="D150" s="306"/>
      <c r="E150" s="5"/>
      <c r="F150" s="133"/>
      <c r="G150" s="256">
        <f>SUM(G151)</f>
        <v>0</v>
      </c>
      <c r="H150" s="257">
        <f t="shared" ref="H150:V150" si="64">SUM(H151)</f>
        <v>0</v>
      </c>
      <c r="I150" s="257">
        <f t="shared" si="64"/>
        <v>0</v>
      </c>
      <c r="J150" s="257">
        <f t="shared" si="64"/>
        <v>0</v>
      </c>
      <c r="K150" s="257">
        <f t="shared" si="64"/>
        <v>0</v>
      </c>
      <c r="L150" s="257">
        <f t="shared" si="64"/>
        <v>0</v>
      </c>
      <c r="M150" s="257">
        <f t="shared" si="64"/>
        <v>0</v>
      </c>
      <c r="N150" s="257">
        <f t="shared" si="64"/>
        <v>0</v>
      </c>
      <c r="O150" s="257">
        <f t="shared" si="64"/>
        <v>0</v>
      </c>
      <c r="P150" s="257">
        <f t="shared" si="64"/>
        <v>0</v>
      </c>
      <c r="Q150" s="257">
        <f t="shared" si="64"/>
        <v>0</v>
      </c>
      <c r="R150" s="257">
        <f t="shared" si="64"/>
        <v>0</v>
      </c>
      <c r="S150" s="257">
        <f t="shared" si="64"/>
        <v>0</v>
      </c>
      <c r="T150" s="257">
        <f t="shared" si="64"/>
        <v>0</v>
      </c>
      <c r="U150" s="257">
        <f t="shared" si="64"/>
        <v>0</v>
      </c>
      <c r="V150" s="258">
        <f t="shared" si="64"/>
        <v>0</v>
      </c>
    </row>
    <row r="151" spans="2:22" ht="15.75" customHeight="1" x14ac:dyDescent="0.25">
      <c r="B151" s="386" t="s">
        <v>220</v>
      </c>
      <c r="C151" s="387"/>
      <c r="D151" s="302"/>
      <c r="E151" s="35" t="s">
        <v>221</v>
      </c>
      <c r="F151" s="132"/>
      <c r="G151" s="242">
        <f>SUM(H151:V151)</f>
        <v>0</v>
      </c>
      <c r="H151" s="246"/>
      <c r="I151" s="248"/>
      <c r="J151" s="248"/>
      <c r="K151" s="248"/>
      <c r="L151" s="248"/>
      <c r="M151" s="248"/>
      <c r="N151" s="248"/>
      <c r="O151" s="248"/>
      <c r="P151" s="248"/>
      <c r="Q151" s="248"/>
      <c r="R151" s="248"/>
      <c r="S151" s="248"/>
      <c r="T151" s="248"/>
      <c r="U151" s="248"/>
      <c r="V151" s="249"/>
    </row>
    <row r="152" spans="2:22" ht="15.75" customHeight="1" x14ac:dyDescent="0.25">
      <c r="B152" s="369" t="s">
        <v>222</v>
      </c>
      <c r="C152" s="370"/>
      <c r="D152" s="296"/>
      <c r="E152" s="5"/>
      <c r="F152" s="123"/>
      <c r="G152" s="256">
        <f>SUM(G153:G154)</f>
        <v>0</v>
      </c>
      <c r="H152" s="257">
        <f t="shared" ref="H152:V152" si="65">SUM(H153:H154)</f>
        <v>0</v>
      </c>
      <c r="I152" s="257">
        <f t="shared" si="65"/>
        <v>0</v>
      </c>
      <c r="J152" s="257">
        <f t="shared" si="65"/>
        <v>0</v>
      </c>
      <c r="K152" s="257">
        <f t="shared" ref="K152:Q152" si="66">SUM(K153:K154)</f>
        <v>0</v>
      </c>
      <c r="L152" s="257">
        <f t="shared" si="66"/>
        <v>0</v>
      </c>
      <c r="M152" s="257">
        <f t="shared" si="66"/>
        <v>0</v>
      </c>
      <c r="N152" s="257">
        <f t="shared" si="66"/>
        <v>0</v>
      </c>
      <c r="O152" s="257">
        <f t="shared" si="66"/>
        <v>0</v>
      </c>
      <c r="P152" s="257">
        <f t="shared" si="66"/>
        <v>0</v>
      </c>
      <c r="Q152" s="257">
        <f t="shared" si="66"/>
        <v>0</v>
      </c>
      <c r="R152" s="257">
        <f t="shared" ref="R152" si="67">SUM(R153:R154)</f>
        <v>0</v>
      </c>
      <c r="S152" s="257">
        <f t="shared" si="65"/>
        <v>0</v>
      </c>
      <c r="T152" s="257">
        <f t="shared" si="65"/>
        <v>0</v>
      </c>
      <c r="U152" s="257">
        <f t="shared" si="65"/>
        <v>0</v>
      </c>
      <c r="V152" s="258">
        <f t="shared" si="65"/>
        <v>0</v>
      </c>
    </row>
    <row r="153" spans="2:22" ht="15.75" customHeight="1" x14ac:dyDescent="0.25">
      <c r="B153" s="356" t="s">
        <v>223</v>
      </c>
      <c r="C153" s="357"/>
      <c r="D153" s="293"/>
      <c r="E153" s="35" t="s">
        <v>224</v>
      </c>
      <c r="F153" s="132"/>
      <c r="G153" s="242">
        <f>SUM(H153:V153)</f>
        <v>0</v>
      </c>
      <c r="H153" s="246"/>
      <c r="I153" s="248"/>
      <c r="J153" s="248"/>
      <c r="K153" s="248"/>
      <c r="L153" s="248"/>
      <c r="M153" s="248"/>
      <c r="N153" s="248"/>
      <c r="O153" s="248"/>
      <c r="P153" s="248"/>
      <c r="Q153" s="248"/>
      <c r="R153" s="248"/>
      <c r="S153" s="248"/>
      <c r="T153" s="248"/>
      <c r="U153" s="248"/>
      <c r="V153" s="249"/>
    </row>
    <row r="154" spans="2:22" ht="16.5" customHeight="1" thickBot="1" x14ac:dyDescent="0.3">
      <c r="B154" s="371" t="s">
        <v>225</v>
      </c>
      <c r="C154" s="372"/>
      <c r="D154" s="297"/>
      <c r="E154" s="40" t="s">
        <v>226</v>
      </c>
      <c r="F154" s="134"/>
      <c r="G154" s="259">
        <f>SUM(H154:V154)</f>
        <v>0</v>
      </c>
      <c r="H154" s="246"/>
      <c r="I154" s="260"/>
      <c r="J154" s="260"/>
      <c r="K154" s="260"/>
      <c r="L154" s="260"/>
      <c r="M154" s="260"/>
      <c r="N154" s="260"/>
      <c r="O154" s="260"/>
      <c r="P154" s="260"/>
      <c r="Q154" s="260"/>
      <c r="R154" s="260"/>
      <c r="S154" s="260"/>
      <c r="T154" s="260"/>
      <c r="U154" s="260"/>
      <c r="V154" s="261"/>
    </row>
    <row r="155" spans="2:22" ht="8.25" customHeight="1" thickTop="1" thickBot="1" x14ac:dyDescent="0.4">
      <c r="B155" s="41"/>
      <c r="C155" s="42"/>
      <c r="D155" s="42"/>
      <c r="E155" s="43"/>
      <c r="F155" s="135"/>
      <c r="G155" s="263"/>
      <c r="H155" s="263"/>
      <c r="I155" s="263"/>
      <c r="J155" s="263"/>
      <c r="K155" s="263"/>
      <c r="L155" s="263"/>
      <c r="M155" s="263"/>
      <c r="N155" s="263"/>
      <c r="O155" s="263"/>
      <c r="P155" s="263"/>
      <c r="Q155" s="263"/>
      <c r="R155" s="263"/>
      <c r="S155" s="263"/>
      <c r="T155" s="263"/>
      <c r="U155" s="263"/>
      <c r="V155" s="264"/>
    </row>
    <row r="156" spans="2:22" ht="17.25" customHeight="1" thickTop="1" x14ac:dyDescent="0.25">
      <c r="B156" s="373" t="s">
        <v>227</v>
      </c>
      <c r="C156" s="374"/>
      <c r="D156" s="298"/>
      <c r="E156" s="34"/>
      <c r="F156" s="136"/>
      <c r="G156" s="265">
        <f>G157+G205+G209</f>
        <v>237000</v>
      </c>
      <c r="H156" s="266">
        <f t="shared" ref="H156:V156" si="68">H157+H205+H209</f>
        <v>64000</v>
      </c>
      <c r="I156" s="266">
        <f t="shared" si="68"/>
        <v>40000</v>
      </c>
      <c r="J156" s="266">
        <f t="shared" si="68"/>
        <v>3000</v>
      </c>
      <c r="K156" s="266">
        <f t="shared" ref="K156:Q156" si="69">K157+K205+K209</f>
        <v>130000</v>
      </c>
      <c r="L156" s="266">
        <f t="shared" si="69"/>
        <v>0</v>
      </c>
      <c r="M156" s="266">
        <f t="shared" si="69"/>
        <v>0</v>
      </c>
      <c r="N156" s="266">
        <f t="shared" si="69"/>
        <v>0</v>
      </c>
      <c r="O156" s="266">
        <f t="shared" si="69"/>
        <v>0</v>
      </c>
      <c r="P156" s="266">
        <f t="shared" si="69"/>
        <v>0</v>
      </c>
      <c r="Q156" s="266">
        <f t="shared" si="69"/>
        <v>0</v>
      </c>
      <c r="R156" s="266">
        <f t="shared" ref="R156" si="70">R157+R205+R209</f>
        <v>0</v>
      </c>
      <c r="S156" s="266">
        <f t="shared" si="68"/>
        <v>0</v>
      </c>
      <c r="T156" s="266">
        <f t="shared" si="68"/>
        <v>0</v>
      </c>
      <c r="U156" s="266">
        <f t="shared" si="68"/>
        <v>0</v>
      </c>
      <c r="V156" s="267">
        <f t="shared" si="68"/>
        <v>0</v>
      </c>
    </row>
    <row r="157" spans="2:22" ht="16.5" customHeight="1" x14ac:dyDescent="0.25">
      <c r="B157" s="364" t="s">
        <v>228</v>
      </c>
      <c r="C157" s="365"/>
      <c r="D157" s="295"/>
      <c r="E157" s="5"/>
      <c r="F157" s="133"/>
      <c r="G157" s="256">
        <f>G158+G159+G181+G188+G189+G190+G191+G192+G193+G194+G201</f>
        <v>237000</v>
      </c>
      <c r="H157" s="257">
        <f t="shared" ref="H157:V157" si="71">H158+H159+H181+H188+H189+H190+H191+H192+H193+H194+H201</f>
        <v>64000</v>
      </c>
      <c r="I157" s="257">
        <f t="shared" si="71"/>
        <v>40000</v>
      </c>
      <c r="J157" s="257">
        <f t="shared" si="71"/>
        <v>3000</v>
      </c>
      <c r="K157" s="257">
        <f t="shared" ref="K157:Q157" si="72">K158+K159+K181+K188+K189+K190+K191+K192+K193+K194+K201</f>
        <v>130000</v>
      </c>
      <c r="L157" s="257">
        <f t="shared" si="72"/>
        <v>0</v>
      </c>
      <c r="M157" s="257">
        <f t="shared" si="72"/>
        <v>0</v>
      </c>
      <c r="N157" s="257">
        <f t="shared" si="72"/>
        <v>0</v>
      </c>
      <c r="O157" s="257">
        <f t="shared" si="72"/>
        <v>0</v>
      </c>
      <c r="P157" s="257">
        <f t="shared" si="72"/>
        <v>0</v>
      </c>
      <c r="Q157" s="257">
        <f t="shared" si="72"/>
        <v>0</v>
      </c>
      <c r="R157" s="257">
        <f t="shared" ref="R157" si="73">R158+R159+R181+R188+R189+R190+R191+R192+R193+R194+R201</f>
        <v>0</v>
      </c>
      <c r="S157" s="257">
        <f t="shared" si="71"/>
        <v>0</v>
      </c>
      <c r="T157" s="257">
        <f t="shared" si="71"/>
        <v>0</v>
      </c>
      <c r="U157" s="257">
        <f t="shared" si="71"/>
        <v>0</v>
      </c>
      <c r="V157" s="258">
        <f t="shared" si="71"/>
        <v>0</v>
      </c>
    </row>
    <row r="158" spans="2:22" ht="15.75" customHeight="1" x14ac:dyDescent="0.25">
      <c r="B158" s="375" t="s">
        <v>229</v>
      </c>
      <c r="C158" s="376"/>
      <c r="D158" s="299"/>
      <c r="E158" s="35" t="s">
        <v>230</v>
      </c>
      <c r="F158" s="132"/>
      <c r="G158" s="242">
        <f>SUM(H158:V158)</f>
        <v>0</v>
      </c>
      <c r="H158" s="246"/>
      <c r="I158" s="248"/>
      <c r="J158" s="248"/>
      <c r="K158" s="248"/>
      <c r="L158" s="248"/>
      <c r="M158" s="248"/>
      <c r="N158" s="248"/>
      <c r="O158" s="248"/>
      <c r="P158" s="248"/>
      <c r="Q158" s="248"/>
      <c r="R158" s="248"/>
      <c r="S158" s="248"/>
      <c r="T158" s="248"/>
      <c r="U158" s="248"/>
      <c r="V158" s="249"/>
    </row>
    <row r="159" spans="2:22" ht="15.75" customHeight="1" x14ac:dyDescent="0.25">
      <c r="B159" s="375" t="s">
        <v>231</v>
      </c>
      <c r="C159" s="376"/>
      <c r="D159" s="299"/>
      <c r="E159" s="35" t="s">
        <v>232</v>
      </c>
      <c r="F159" s="132"/>
      <c r="G159" s="242">
        <f>SUM(G160:G180)</f>
        <v>43000</v>
      </c>
      <c r="H159" s="243">
        <f t="shared" ref="H159:V159" si="74">SUM(H160:H180)</f>
        <v>0</v>
      </c>
      <c r="I159" s="243">
        <f t="shared" si="74"/>
        <v>40000</v>
      </c>
      <c r="J159" s="243">
        <f t="shared" si="74"/>
        <v>3000</v>
      </c>
      <c r="K159" s="243">
        <f t="shared" ref="K159:Q159" si="75">SUM(K160:K180)</f>
        <v>0</v>
      </c>
      <c r="L159" s="243">
        <f t="shared" si="75"/>
        <v>0</v>
      </c>
      <c r="M159" s="243">
        <f t="shared" si="75"/>
        <v>0</v>
      </c>
      <c r="N159" s="243">
        <f t="shared" si="75"/>
        <v>0</v>
      </c>
      <c r="O159" s="243">
        <f t="shared" si="75"/>
        <v>0</v>
      </c>
      <c r="P159" s="243">
        <f t="shared" si="75"/>
        <v>0</v>
      </c>
      <c r="Q159" s="243">
        <f t="shared" si="75"/>
        <v>0</v>
      </c>
      <c r="R159" s="243">
        <f t="shared" ref="R159" si="76">SUM(R160:R180)</f>
        <v>0</v>
      </c>
      <c r="S159" s="243">
        <f t="shared" si="74"/>
        <v>0</v>
      </c>
      <c r="T159" s="243">
        <f t="shared" si="74"/>
        <v>0</v>
      </c>
      <c r="U159" s="243">
        <f t="shared" si="74"/>
        <v>0</v>
      </c>
      <c r="V159" s="244">
        <f t="shared" si="74"/>
        <v>0</v>
      </c>
    </row>
    <row r="160" spans="2:22" x14ac:dyDescent="0.25">
      <c r="B160" s="353" t="s">
        <v>34</v>
      </c>
      <c r="C160" s="16" t="s">
        <v>233</v>
      </c>
      <c r="D160" s="165"/>
      <c r="E160" s="431" t="s">
        <v>232</v>
      </c>
      <c r="F160" s="132" t="s">
        <v>356</v>
      </c>
      <c r="G160" s="245">
        <f t="shared" ref="G160:G180" si="77">SUM(H160:V160)</f>
        <v>0</v>
      </c>
      <c r="H160" s="250">
        <v>0</v>
      </c>
      <c r="I160" s="250">
        <v>0</v>
      </c>
      <c r="J160" s="250">
        <v>0</v>
      </c>
      <c r="K160" s="250">
        <v>0</v>
      </c>
      <c r="L160" s="250"/>
      <c r="M160" s="250"/>
      <c r="N160" s="250"/>
      <c r="O160" s="250"/>
      <c r="P160" s="250"/>
      <c r="Q160" s="250"/>
      <c r="R160" s="250"/>
      <c r="S160" s="250"/>
      <c r="T160" s="250"/>
      <c r="U160" s="250"/>
      <c r="V160" s="251"/>
    </row>
    <row r="161" spans="2:22" x14ac:dyDescent="0.25">
      <c r="B161" s="354"/>
      <c r="C161" s="16" t="s">
        <v>234</v>
      </c>
      <c r="D161" s="16"/>
      <c r="E161" s="432"/>
      <c r="F161" s="132" t="s">
        <v>367</v>
      </c>
      <c r="G161" s="245">
        <f t="shared" si="77"/>
        <v>0</v>
      </c>
      <c r="H161" s="250">
        <v>0</v>
      </c>
      <c r="I161" s="250"/>
      <c r="J161" s="250"/>
      <c r="K161" s="250"/>
      <c r="L161" s="250"/>
      <c r="M161" s="250"/>
      <c r="N161" s="250"/>
      <c r="O161" s="250"/>
      <c r="P161" s="250"/>
      <c r="Q161" s="250"/>
      <c r="R161" s="250"/>
      <c r="S161" s="250"/>
      <c r="T161" s="250"/>
      <c r="U161" s="250"/>
      <c r="V161" s="251"/>
    </row>
    <row r="162" spans="2:22" x14ac:dyDescent="0.25">
      <c r="B162" s="354"/>
      <c r="C162" s="16" t="s">
        <v>235</v>
      </c>
      <c r="D162" s="16"/>
      <c r="E162" s="432"/>
      <c r="F162" s="132" t="s">
        <v>368</v>
      </c>
      <c r="G162" s="245">
        <f t="shared" si="77"/>
        <v>0</v>
      </c>
      <c r="H162" s="250">
        <v>0</v>
      </c>
      <c r="I162" s="250">
        <v>0</v>
      </c>
      <c r="J162" s="250">
        <v>0</v>
      </c>
      <c r="K162" s="250">
        <v>0</v>
      </c>
      <c r="L162" s="250"/>
      <c r="M162" s="250"/>
      <c r="N162" s="250"/>
      <c r="O162" s="250"/>
      <c r="P162" s="250"/>
      <c r="Q162" s="250"/>
      <c r="R162" s="250"/>
      <c r="S162" s="250"/>
      <c r="T162" s="250"/>
      <c r="U162" s="250"/>
      <c r="V162" s="251"/>
    </row>
    <row r="163" spans="2:22" x14ac:dyDescent="0.25">
      <c r="B163" s="354"/>
      <c r="C163" s="16" t="s">
        <v>236</v>
      </c>
      <c r="D163" s="16"/>
      <c r="E163" s="432"/>
      <c r="F163" s="132" t="s">
        <v>369</v>
      </c>
      <c r="G163" s="245">
        <f t="shared" si="77"/>
        <v>0</v>
      </c>
      <c r="H163" s="250">
        <v>0</v>
      </c>
      <c r="I163" s="250">
        <v>0</v>
      </c>
      <c r="J163" s="250">
        <v>0</v>
      </c>
      <c r="K163" s="250">
        <v>0</v>
      </c>
      <c r="L163" s="250"/>
      <c r="M163" s="250"/>
      <c r="N163" s="250"/>
      <c r="O163" s="250"/>
      <c r="P163" s="250"/>
      <c r="Q163" s="250"/>
      <c r="R163" s="250"/>
      <c r="S163" s="250"/>
      <c r="T163" s="250"/>
      <c r="U163" s="250"/>
      <c r="V163" s="251"/>
    </row>
    <row r="164" spans="2:22" x14ac:dyDescent="0.25">
      <c r="B164" s="354"/>
      <c r="C164" s="16" t="s">
        <v>237</v>
      </c>
      <c r="D164" s="16"/>
      <c r="E164" s="432"/>
      <c r="F164" s="132" t="s">
        <v>370</v>
      </c>
      <c r="G164" s="245">
        <f t="shared" si="77"/>
        <v>0</v>
      </c>
      <c r="H164" s="250">
        <v>0</v>
      </c>
      <c r="I164" s="250">
        <v>0</v>
      </c>
      <c r="J164" s="250">
        <v>0</v>
      </c>
      <c r="K164" s="250">
        <v>0</v>
      </c>
      <c r="L164" s="250"/>
      <c r="M164" s="250"/>
      <c r="N164" s="250"/>
      <c r="O164" s="250"/>
      <c r="P164" s="250"/>
      <c r="Q164" s="250"/>
      <c r="R164" s="250"/>
      <c r="S164" s="250"/>
      <c r="T164" s="250"/>
      <c r="U164" s="250"/>
      <c r="V164" s="251"/>
    </row>
    <row r="165" spans="2:22" x14ac:dyDescent="0.25">
      <c r="B165" s="354"/>
      <c r="C165" s="16" t="s">
        <v>238</v>
      </c>
      <c r="D165" s="16"/>
      <c r="E165" s="432"/>
      <c r="F165" s="132" t="s">
        <v>371</v>
      </c>
      <c r="G165" s="245">
        <f t="shared" si="77"/>
        <v>0</v>
      </c>
      <c r="H165" s="250">
        <v>0</v>
      </c>
      <c r="I165" s="250">
        <v>0</v>
      </c>
      <c r="J165" s="250">
        <v>0</v>
      </c>
      <c r="K165" s="250">
        <v>0</v>
      </c>
      <c r="L165" s="250"/>
      <c r="M165" s="250"/>
      <c r="N165" s="250"/>
      <c r="O165" s="250"/>
      <c r="P165" s="250"/>
      <c r="Q165" s="250"/>
      <c r="R165" s="250"/>
      <c r="S165" s="250"/>
      <c r="T165" s="250"/>
      <c r="U165" s="250"/>
      <c r="V165" s="251"/>
    </row>
    <row r="166" spans="2:22" x14ac:dyDescent="0.25">
      <c r="B166" s="354"/>
      <c r="C166" s="16" t="s">
        <v>239</v>
      </c>
      <c r="D166" s="16"/>
      <c r="E166" s="432"/>
      <c r="F166" s="132" t="s">
        <v>372</v>
      </c>
      <c r="G166" s="245">
        <f t="shared" si="77"/>
        <v>0</v>
      </c>
      <c r="H166" s="250">
        <v>0</v>
      </c>
      <c r="I166" s="250">
        <v>0</v>
      </c>
      <c r="J166" s="250">
        <v>0</v>
      </c>
      <c r="K166" s="250">
        <v>0</v>
      </c>
      <c r="L166" s="250"/>
      <c r="M166" s="250"/>
      <c r="N166" s="250"/>
      <c r="O166" s="250"/>
      <c r="P166" s="250"/>
      <c r="Q166" s="250"/>
      <c r="R166" s="250"/>
      <c r="S166" s="250"/>
      <c r="T166" s="250"/>
      <c r="U166" s="250"/>
      <c r="V166" s="251"/>
    </row>
    <row r="167" spans="2:22" x14ac:dyDescent="0.25">
      <c r="B167" s="354"/>
      <c r="C167" s="16" t="s">
        <v>240</v>
      </c>
      <c r="D167" s="16"/>
      <c r="E167" s="432"/>
      <c r="F167" s="132" t="s">
        <v>373</v>
      </c>
      <c r="G167" s="245">
        <f t="shared" si="77"/>
        <v>0</v>
      </c>
      <c r="H167" s="250">
        <v>0</v>
      </c>
      <c r="I167" s="250">
        <v>0</v>
      </c>
      <c r="J167" s="250">
        <v>0</v>
      </c>
      <c r="K167" s="250">
        <v>0</v>
      </c>
      <c r="L167" s="250"/>
      <c r="M167" s="250"/>
      <c r="N167" s="250"/>
      <c r="O167" s="250"/>
      <c r="P167" s="250"/>
      <c r="Q167" s="250"/>
      <c r="R167" s="250"/>
      <c r="S167" s="250"/>
      <c r="T167" s="250"/>
      <c r="U167" s="250"/>
      <c r="V167" s="251"/>
    </row>
    <row r="168" spans="2:22" x14ac:dyDescent="0.25">
      <c r="B168" s="354"/>
      <c r="C168" s="16" t="s">
        <v>241</v>
      </c>
      <c r="D168" s="16"/>
      <c r="E168" s="432"/>
      <c r="F168" s="132" t="s">
        <v>374</v>
      </c>
      <c r="G168" s="245">
        <f t="shared" si="77"/>
        <v>0</v>
      </c>
      <c r="H168" s="250">
        <v>0</v>
      </c>
      <c r="I168" s="250">
        <v>0</v>
      </c>
      <c r="J168" s="250">
        <v>0</v>
      </c>
      <c r="K168" s="250">
        <v>0</v>
      </c>
      <c r="L168" s="250"/>
      <c r="M168" s="250"/>
      <c r="N168" s="250"/>
      <c r="O168" s="250"/>
      <c r="P168" s="250"/>
      <c r="Q168" s="250"/>
      <c r="R168" s="250"/>
      <c r="S168" s="250"/>
      <c r="T168" s="250"/>
      <c r="U168" s="250"/>
      <c r="V168" s="251"/>
    </row>
    <row r="169" spans="2:22" ht="25.5" x14ac:dyDescent="0.25">
      <c r="B169" s="354"/>
      <c r="C169" s="16" t="s">
        <v>242</v>
      </c>
      <c r="D169" s="16"/>
      <c r="E169" s="432"/>
      <c r="F169" s="132" t="s">
        <v>359</v>
      </c>
      <c r="G169" s="245">
        <f t="shared" si="77"/>
        <v>0</v>
      </c>
      <c r="H169" s="250">
        <v>0</v>
      </c>
      <c r="I169" s="250">
        <v>0</v>
      </c>
      <c r="J169" s="250">
        <v>0</v>
      </c>
      <c r="K169" s="250">
        <v>0</v>
      </c>
      <c r="L169" s="250"/>
      <c r="M169" s="250"/>
      <c r="N169" s="250"/>
      <c r="O169" s="250"/>
      <c r="P169" s="250"/>
      <c r="Q169" s="250"/>
      <c r="R169" s="250"/>
      <c r="S169" s="250"/>
      <c r="T169" s="250"/>
      <c r="U169" s="250"/>
      <c r="V169" s="251"/>
    </row>
    <row r="170" spans="2:22" x14ac:dyDescent="0.25">
      <c r="B170" s="354"/>
      <c r="C170" s="16" t="s">
        <v>243</v>
      </c>
      <c r="D170" s="16"/>
      <c r="E170" s="432"/>
      <c r="F170" s="132" t="s">
        <v>360</v>
      </c>
      <c r="G170" s="245">
        <f t="shared" si="77"/>
        <v>0</v>
      </c>
      <c r="H170" s="250">
        <v>0</v>
      </c>
      <c r="I170" s="250">
        <v>0</v>
      </c>
      <c r="J170" s="250">
        <v>0</v>
      </c>
      <c r="K170" s="250">
        <v>0</v>
      </c>
      <c r="L170" s="250"/>
      <c r="M170" s="250"/>
      <c r="N170" s="250"/>
      <c r="O170" s="250"/>
      <c r="P170" s="250"/>
      <c r="Q170" s="250"/>
      <c r="R170" s="250"/>
      <c r="S170" s="250"/>
      <c r="T170" s="250"/>
      <c r="U170" s="250"/>
      <c r="V170" s="251"/>
    </row>
    <row r="171" spans="2:22" x14ac:dyDescent="0.25">
      <c r="B171" s="354"/>
      <c r="C171" s="16" t="s">
        <v>244</v>
      </c>
      <c r="D171" s="16"/>
      <c r="E171" s="432"/>
      <c r="F171" s="132" t="s">
        <v>375</v>
      </c>
      <c r="G171" s="245">
        <f t="shared" si="77"/>
        <v>0</v>
      </c>
      <c r="H171" s="250">
        <v>0</v>
      </c>
      <c r="I171" s="250">
        <v>0</v>
      </c>
      <c r="J171" s="250">
        <v>0</v>
      </c>
      <c r="K171" s="250">
        <v>0</v>
      </c>
      <c r="L171" s="250"/>
      <c r="M171" s="250"/>
      <c r="N171" s="250"/>
      <c r="O171" s="250"/>
      <c r="P171" s="250"/>
      <c r="Q171" s="250"/>
      <c r="R171" s="250"/>
      <c r="S171" s="250"/>
      <c r="T171" s="250"/>
      <c r="U171" s="250"/>
      <c r="V171" s="251"/>
    </row>
    <row r="172" spans="2:22" x14ac:dyDescent="0.25">
      <c r="B172" s="354"/>
      <c r="C172" s="16" t="s">
        <v>245</v>
      </c>
      <c r="D172" s="16"/>
      <c r="E172" s="432"/>
      <c r="F172" s="132" t="s">
        <v>361</v>
      </c>
      <c r="G172" s="245">
        <f t="shared" si="77"/>
        <v>0</v>
      </c>
      <c r="H172" s="250">
        <v>0</v>
      </c>
      <c r="I172" s="250">
        <v>0</v>
      </c>
      <c r="J172" s="250">
        <v>0</v>
      </c>
      <c r="K172" s="250">
        <v>0</v>
      </c>
      <c r="L172" s="250"/>
      <c r="M172" s="250"/>
      <c r="N172" s="250"/>
      <c r="O172" s="250"/>
      <c r="P172" s="250"/>
      <c r="Q172" s="250"/>
      <c r="R172" s="250"/>
      <c r="S172" s="250"/>
      <c r="T172" s="250"/>
      <c r="U172" s="250"/>
      <c r="V172" s="251"/>
    </row>
    <row r="173" spans="2:22" x14ac:dyDescent="0.25">
      <c r="B173" s="354"/>
      <c r="C173" s="16" t="s">
        <v>246</v>
      </c>
      <c r="D173" s="16"/>
      <c r="E173" s="432"/>
      <c r="F173" s="132" t="s">
        <v>362</v>
      </c>
      <c r="G173" s="245">
        <f t="shared" si="77"/>
        <v>0</v>
      </c>
      <c r="H173" s="250">
        <v>0</v>
      </c>
      <c r="I173" s="250">
        <v>0</v>
      </c>
      <c r="J173" s="250">
        <v>0</v>
      </c>
      <c r="K173" s="250">
        <v>0</v>
      </c>
      <c r="L173" s="250"/>
      <c r="M173" s="250"/>
      <c r="N173" s="250"/>
      <c r="O173" s="250"/>
      <c r="P173" s="250"/>
      <c r="Q173" s="250"/>
      <c r="R173" s="250"/>
      <c r="S173" s="250"/>
      <c r="T173" s="250"/>
      <c r="U173" s="250"/>
      <c r="V173" s="251"/>
    </row>
    <row r="174" spans="2:22" x14ac:dyDescent="0.25">
      <c r="B174" s="354"/>
      <c r="C174" s="16" t="s">
        <v>247</v>
      </c>
      <c r="D174" s="16"/>
      <c r="E174" s="432"/>
      <c r="F174" s="132" t="s">
        <v>363</v>
      </c>
      <c r="G174" s="245">
        <f t="shared" si="77"/>
        <v>0</v>
      </c>
      <c r="H174" s="250">
        <v>0</v>
      </c>
      <c r="I174" s="250">
        <v>0</v>
      </c>
      <c r="J174" s="250">
        <v>0</v>
      </c>
      <c r="K174" s="250">
        <v>0</v>
      </c>
      <c r="L174" s="250"/>
      <c r="M174" s="250"/>
      <c r="N174" s="250"/>
      <c r="O174" s="250"/>
      <c r="P174" s="250"/>
      <c r="Q174" s="250"/>
      <c r="R174" s="250"/>
      <c r="S174" s="250"/>
      <c r="T174" s="250"/>
      <c r="U174" s="250"/>
      <c r="V174" s="251"/>
    </row>
    <row r="175" spans="2:22" x14ac:dyDescent="0.25">
      <c r="B175" s="354"/>
      <c r="C175" s="16" t="s">
        <v>248</v>
      </c>
      <c r="D175" s="16"/>
      <c r="E175" s="432"/>
      <c r="F175" s="132" t="s">
        <v>364</v>
      </c>
      <c r="G175" s="245">
        <f t="shared" si="77"/>
        <v>0</v>
      </c>
      <c r="H175" s="250">
        <v>0</v>
      </c>
      <c r="I175" s="250">
        <v>0</v>
      </c>
      <c r="J175" s="250">
        <v>0</v>
      </c>
      <c r="K175" s="250">
        <v>0</v>
      </c>
      <c r="L175" s="250"/>
      <c r="M175" s="250"/>
      <c r="N175" s="250"/>
      <c r="O175" s="250"/>
      <c r="P175" s="250"/>
      <c r="Q175" s="250"/>
      <c r="R175" s="250"/>
      <c r="S175" s="250"/>
      <c r="T175" s="250"/>
      <c r="U175" s="250"/>
      <c r="V175" s="251"/>
    </row>
    <row r="176" spans="2:22" x14ac:dyDescent="0.25">
      <c r="B176" s="354"/>
      <c r="C176" s="16" t="s">
        <v>249</v>
      </c>
      <c r="D176" s="16"/>
      <c r="E176" s="432"/>
      <c r="F176" s="132" t="s">
        <v>365</v>
      </c>
      <c r="G176" s="245">
        <f t="shared" si="77"/>
        <v>0</v>
      </c>
      <c r="H176" s="250">
        <v>0</v>
      </c>
      <c r="I176" s="250">
        <v>0</v>
      </c>
      <c r="J176" s="250">
        <v>0</v>
      </c>
      <c r="K176" s="250">
        <v>0</v>
      </c>
      <c r="L176" s="250"/>
      <c r="M176" s="250"/>
      <c r="N176" s="250"/>
      <c r="O176" s="250"/>
      <c r="P176" s="250"/>
      <c r="Q176" s="250"/>
      <c r="R176" s="250"/>
      <c r="S176" s="250"/>
      <c r="T176" s="250"/>
      <c r="U176" s="250"/>
      <c r="V176" s="251"/>
    </row>
    <row r="177" spans="2:22" x14ac:dyDescent="0.25">
      <c r="B177" s="354"/>
      <c r="C177" s="16" t="s">
        <v>250</v>
      </c>
      <c r="D177" s="16"/>
      <c r="E177" s="432"/>
      <c r="F177" s="132" t="s">
        <v>366</v>
      </c>
      <c r="G177" s="245">
        <f t="shared" si="77"/>
        <v>0</v>
      </c>
      <c r="H177" s="250">
        <v>0</v>
      </c>
      <c r="I177" s="250">
        <v>0</v>
      </c>
      <c r="J177" s="250">
        <v>0</v>
      </c>
      <c r="K177" s="250">
        <v>0</v>
      </c>
      <c r="L177" s="250"/>
      <c r="M177" s="250"/>
      <c r="N177" s="250"/>
      <c r="O177" s="250"/>
      <c r="P177" s="250"/>
      <c r="Q177" s="250"/>
      <c r="R177" s="250"/>
      <c r="S177" s="250"/>
      <c r="T177" s="250"/>
      <c r="U177" s="250"/>
      <c r="V177" s="251"/>
    </row>
    <row r="178" spans="2:22" x14ac:dyDescent="0.25">
      <c r="B178" s="354"/>
      <c r="C178" s="16" t="s">
        <v>251</v>
      </c>
      <c r="D178" s="16"/>
      <c r="E178" s="432"/>
      <c r="F178" s="132" t="s">
        <v>357</v>
      </c>
      <c r="G178" s="245">
        <f t="shared" si="77"/>
        <v>0</v>
      </c>
      <c r="H178" s="250">
        <v>0</v>
      </c>
      <c r="I178" s="250">
        <v>0</v>
      </c>
      <c r="J178" s="250">
        <v>0</v>
      </c>
      <c r="K178" s="250">
        <v>0</v>
      </c>
      <c r="L178" s="250"/>
      <c r="M178" s="250"/>
      <c r="N178" s="250"/>
      <c r="O178" s="250"/>
      <c r="P178" s="250"/>
      <c r="Q178" s="250"/>
      <c r="R178" s="250"/>
      <c r="S178" s="250"/>
      <c r="T178" s="250"/>
      <c r="U178" s="250"/>
      <c r="V178" s="251"/>
    </row>
    <row r="179" spans="2:22" x14ac:dyDescent="0.25">
      <c r="B179" s="354"/>
      <c r="C179" s="16" t="s">
        <v>252</v>
      </c>
      <c r="D179" s="16"/>
      <c r="E179" s="432"/>
      <c r="F179" s="132" t="s">
        <v>358</v>
      </c>
      <c r="G179" s="245">
        <f t="shared" si="77"/>
        <v>0</v>
      </c>
      <c r="H179" s="250">
        <v>0</v>
      </c>
      <c r="I179" s="250">
        <v>0</v>
      </c>
      <c r="J179" s="250">
        <v>0</v>
      </c>
      <c r="K179" s="250">
        <v>0</v>
      </c>
      <c r="L179" s="250"/>
      <c r="M179" s="250"/>
      <c r="N179" s="250"/>
      <c r="O179" s="250"/>
      <c r="P179" s="250"/>
      <c r="Q179" s="250"/>
      <c r="R179" s="250"/>
      <c r="S179" s="250"/>
      <c r="T179" s="250"/>
      <c r="U179" s="250"/>
      <c r="V179" s="251"/>
    </row>
    <row r="180" spans="2:22" x14ac:dyDescent="0.25">
      <c r="B180" s="355"/>
      <c r="C180" s="77" t="s">
        <v>76</v>
      </c>
      <c r="D180" s="77"/>
      <c r="E180" s="433"/>
      <c r="F180" s="132"/>
      <c r="G180" s="245">
        <f t="shared" si="77"/>
        <v>43000</v>
      </c>
      <c r="H180" s="250">
        <v>0</v>
      </c>
      <c r="I180" s="250">
        <v>40000</v>
      </c>
      <c r="J180" s="250">
        <v>3000</v>
      </c>
      <c r="K180" s="250">
        <v>0</v>
      </c>
      <c r="L180" s="250"/>
      <c r="M180" s="250"/>
      <c r="N180" s="250"/>
      <c r="O180" s="250"/>
      <c r="P180" s="250"/>
      <c r="Q180" s="250"/>
      <c r="R180" s="250"/>
      <c r="S180" s="250"/>
      <c r="T180" s="250"/>
      <c r="U180" s="250"/>
      <c r="V180" s="251"/>
    </row>
    <row r="181" spans="2:22" ht="15.75" customHeight="1" x14ac:dyDescent="0.25">
      <c r="B181" s="392" t="s">
        <v>253</v>
      </c>
      <c r="C181" s="393"/>
      <c r="D181" s="304"/>
      <c r="E181" s="35" t="s">
        <v>254</v>
      </c>
      <c r="F181" s="132"/>
      <c r="G181" s="242">
        <f>SUM(G182:G187)</f>
        <v>64000</v>
      </c>
      <c r="H181" s="243">
        <f t="shared" ref="H181:V181" si="78">SUM(H182:H187)</f>
        <v>64000</v>
      </c>
      <c r="I181" s="243">
        <f t="shared" si="78"/>
        <v>0</v>
      </c>
      <c r="J181" s="243">
        <f t="shared" si="78"/>
        <v>0</v>
      </c>
      <c r="K181" s="243">
        <f t="shared" ref="K181:Q181" si="79">SUM(K182:K187)</f>
        <v>0</v>
      </c>
      <c r="L181" s="243">
        <f t="shared" si="79"/>
        <v>0</v>
      </c>
      <c r="M181" s="243">
        <f t="shared" si="79"/>
        <v>0</v>
      </c>
      <c r="N181" s="243">
        <f t="shared" si="79"/>
        <v>0</v>
      </c>
      <c r="O181" s="243">
        <f t="shared" si="79"/>
        <v>0</v>
      </c>
      <c r="P181" s="243">
        <f t="shared" si="79"/>
        <v>0</v>
      </c>
      <c r="Q181" s="243">
        <f t="shared" si="79"/>
        <v>0</v>
      </c>
      <c r="R181" s="243">
        <f t="shared" ref="R181" si="80">SUM(R182:R187)</f>
        <v>0</v>
      </c>
      <c r="S181" s="243">
        <f t="shared" si="78"/>
        <v>0</v>
      </c>
      <c r="T181" s="243">
        <f t="shared" si="78"/>
        <v>0</v>
      </c>
      <c r="U181" s="243">
        <f t="shared" si="78"/>
        <v>0</v>
      </c>
      <c r="V181" s="244">
        <f t="shared" si="78"/>
        <v>0</v>
      </c>
    </row>
    <row r="182" spans="2:22" x14ac:dyDescent="0.25">
      <c r="B182" s="394" t="s">
        <v>34</v>
      </c>
      <c r="C182" s="16" t="s">
        <v>255</v>
      </c>
      <c r="D182" s="16"/>
      <c r="E182" s="431" t="s">
        <v>254</v>
      </c>
      <c r="F182" s="132" t="s">
        <v>356</v>
      </c>
      <c r="G182" s="245">
        <f t="shared" ref="G182:G193" si="81">SUM(H182:V182)</f>
        <v>0</v>
      </c>
      <c r="H182" s="250">
        <v>0</v>
      </c>
      <c r="I182" s="250">
        <v>0</v>
      </c>
      <c r="J182" s="250">
        <v>0</v>
      </c>
      <c r="K182" s="250">
        <v>0</v>
      </c>
      <c r="L182" s="250"/>
      <c r="M182" s="250"/>
      <c r="N182" s="250"/>
      <c r="O182" s="250"/>
      <c r="P182" s="250"/>
      <c r="Q182" s="250"/>
      <c r="R182" s="250"/>
      <c r="S182" s="250"/>
      <c r="T182" s="250"/>
      <c r="U182" s="250"/>
      <c r="V182" s="251"/>
    </row>
    <row r="183" spans="2:22" x14ac:dyDescent="0.25">
      <c r="B183" s="395"/>
      <c r="C183" s="16" t="s">
        <v>256</v>
      </c>
      <c r="D183" s="16"/>
      <c r="E183" s="432"/>
      <c r="F183" s="132" t="s">
        <v>362</v>
      </c>
      <c r="G183" s="245">
        <f t="shared" si="81"/>
        <v>64000</v>
      </c>
      <c r="H183" s="250">
        <v>64000</v>
      </c>
      <c r="I183" s="250">
        <v>0</v>
      </c>
      <c r="J183" s="250">
        <v>0</v>
      </c>
      <c r="K183" s="250">
        <v>0</v>
      </c>
      <c r="L183" s="250"/>
      <c r="M183" s="250"/>
      <c r="N183" s="250"/>
      <c r="O183" s="250"/>
      <c r="P183" s="250"/>
      <c r="Q183" s="250"/>
      <c r="R183" s="250"/>
      <c r="S183" s="250"/>
      <c r="T183" s="250"/>
      <c r="U183" s="250"/>
      <c r="V183" s="251"/>
    </row>
    <row r="184" spans="2:22" x14ac:dyDescent="0.25">
      <c r="B184" s="395"/>
      <c r="C184" s="18" t="s">
        <v>257</v>
      </c>
      <c r="D184" s="18"/>
      <c r="E184" s="432"/>
      <c r="F184" s="132" t="s">
        <v>359</v>
      </c>
      <c r="G184" s="245">
        <f t="shared" si="81"/>
        <v>0</v>
      </c>
      <c r="H184" s="250">
        <v>0</v>
      </c>
      <c r="I184" s="250">
        <v>0</v>
      </c>
      <c r="J184" s="250">
        <v>0</v>
      </c>
      <c r="K184" s="250">
        <v>0</v>
      </c>
      <c r="L184" s="250"/>
      <c r="M184" s="250"/>
      <c r="N184" s="250"/>
      <c r="O184" s="250"/>
      <c r="P184" s="250"/>
      <c r="Q184" s="250"/>
      <c r="R184" s="250"/>
      <c r="S184" s="250"/>
      <c r="T184" s="250"/>
      <c r="U184" s="250"/>
      <c r="V184" s="251"/>
    </row>
    <row r="185" spans="2:22" x14ac:dyDescent="0.25">
      <c r="B185" s="395"/>
      <c r="C185" s="18" t="s">
        <v>258</v>
      </c>
      <c r="D185" s="18"/>
      <c r="E185" s="432"/>
      <c r="F185" s="132" t="s">
        <v>360</v>
      </c>
      <c r="G185" s="245">
        <f t="shared" si="81"/>
        <v>0</v>
      </c>
      <c r="H185" s="250">
        <v>0</v>
      </c>
      <c r="I185" s="250">
        <v>0</v>
      </c>
      <c r="J185" s="250">
        <v>0</v>
      </c>
      <c r="K185" s="250">
        <v>0</v>
      </c>
      <c r="L185" s="250"/>
      <c r="M185" s="250"/>
      <c r="N185" s="250"/>
      <c r="O185" s="250"/>
      <c r="P185" s="250"/>
      <c r="Q185" s="250"/>
      <c r="R185" s="250"/>
      <c r="S185" s="250"/>
      <c r="T185" s="250"/>
      <c r="U185" s="250"/>
      <c r="V185" s="251"/>
    </row>
    <row r="186" spans="2:22" x14ac:dyDescent="0.25">
      <c r="B186" s="395"/>
      <c r="C186" s="18" t="s">
        <v>259</v>
      </c>
      <c r="D186" s="18"/>
      <c r="E186" s="432"/>
      <c r="F186" s="132" t="s">
        <v>361</v>
      </c>
      <c r="G186" s="245">
        <f t="shared" si="81"/>
        <v>0</v>
      </c>
      <c r="H186" s="250">
        <v>0</v>
      </c>
      <c r="I186" s="250">
        <v>0</v>
      </c>
      <c r="J186" s="250">
        <v>0</v>
      </c>
      <c r="K186" s="250">
        <v>0</v>
      </c>
      <c r="L186" s="250"/>
      <c r="M186" s="250"/>
      <c r="N186" s="250"/>
      <c r="O186" s="250"/>
      <c r="P186" s="250"/>
      <c r="Q186" s="250"/>
      <c r="R186" s="250"/>
      <c r="S186" s="250"/>
      <c r="T186" s="250"/>
      <c r="U186" s="250"/>
      <c r="V186" s="251"/>
    </row>
    <row r="187" spans="2:22" x14ac:dyDescent="0.25">
      <c r="B187" s="396"/>
      <c r="C187" s="75" t="s">
        <v>76</v>
      </c>
      <c r="D187" s="75"/>
      <c r="E187" s="433"/>
      <c r="F187" s="132"/>
      <c r="G187" s="245">
        <f t="shared" si="81"/>
        <v>0</v>
      </c>
      <c r="H187" s="250">
        <v>0</v>
      </c>
      <c r="I187" s="250">
        <v>0</v>
      </c>
      <c r="J187" s="250">
        <v>0</v>
      </c>
      <c r="K187" s="250">
        <v>0</v>
      </c>
      <c r="L187" s="250"/>
      <c r="M187" s="250"/>
      <c r="N187" s="250"/>
      <c r="O187" s="250"/>
      <c r="P187" s="250"/>
      <c r="Q187" s="250"/>
      <c r="R187" s="250"/>
      <c r="S187" s="250"/>
      <c r="T187" s="250"/>
      <c r="U187" s="250"/>
      <c r="V187" s="251"/>
    </row>
    <row r="188" spans="2:22" ht="15.75" customHeight="1" x14ac:dyDescent="0.25">
      <c r="B188" s="375" t="s">
        <v>260</v>
      </c>
      <c r="C188" s="376"/>
      <c r="D188" s="299"/>
      <c r="E188" s="35" t="s">
        <v>261</v>
      </c>
      <c r="F188" s="132"/>
      <c r="G188" s="242">
        <f t="shared" si="81"/>
        <v>130000</v>
      </c>
      <c r="H188" s="248">
        <v>0</v>
      </c>
      <c r="I188" s="248">
        <v>0</v>
      </c>
      <c r="J188" s="248">
        <v>0</v>
      </c>
      <c r="K188" s="248">
        <v>130000</v>
      </c>
      <c r="L188" s="248"/>
      <c r="M188" s="248"/>
      <c r="N188" s="248"/>
      <c r="O188" s="248"/>
      <c r="P188" s="248"/>
      <c r="Q188" s="248"/>
      <c r="R188" s="248"/>
      <c r="S188" s="248"/>
      <c r="T188" s="248"/>
      <c r="U188" s="248"/>
      <c r="V188" s="249"/>
    </row>
    <row r="189" spans="2:22" ht="15.75" customHeight="1" x14ac:dyDescent="0.25">
      <c r="B189" s="377" t="s">
        <v>262</v>
      </c>
      <c r="C189" s="378"/>
      <c r="D189" s="300"/>
      <c r="E189" s="35" t="s">
        <v>263</v>
      </c>
      <c r="F189" s="132"/>
      <c r="G189" s="242">
        <f t="shared" si="81"/>
        <v>0</v>
      </c>
      <c r="H189" s="248">
        <v>0</v>
      </c>
      <c r="I189" s="248">
        <v>0</v>
      </c>
      <c r="J189" s="248">
        <v>0</v>
      </c>
      <c r="K189" s="248">
        <v>0</v>
      </c>
      <c r="L189" s="248"/>
      <c r="M189" s="248"/>
      <c r="N189" s="248"/>
      <c r="O189" s="248"/>
      <c r="P189" s="248"/>
      <c r="Q189" s="248"/>
      <c r="R189" s="248"/>
      <c r="S189" s="248"/>
      <c r="T189" s="248"/>
      <c r="U189" s="248"/>
      <c r="V189" s="249"/>
    </row>
    <row r="190" spans="2:22" ht="26.25" x14ac:dyDescent="0.25">
      <c r="B190" s="436" t="s">
        <v>264</v>
      </c>
      <c r="C190" s="437"/>
      <c r="D190" s="311"/>
      <c r="E190" s="36" t="s">
        <v>265</v>
      </c>
      <c r="F190" s="132"/>
      <c r="G190" s="242">
        <f t="shared" si="81"/>
        <v>0</v>
      </c>
      <c r="H190" s="248">
        <v>0</v>
      </c>
      <c r="I190" s="248">
        <v>0</v>
      </c>
      <c r="J190" s="248">
        <v>0</v>
      </c>
      <c r="K190" s="248">
        <v>0</v>
      </c>
      <c r="L190" s="248"/>
      <c r="M190" s="248"/>
      <c r="N190" s="248"/>
      <c r="O190" s="248"/>
      <c r="P190" s="248"/>
      <c r="Q190" s="248"/>
      <c r="R190" s="248"/>
      <c r="S190" s="248"/>
      <c r="T190" s="248"/>
      <c r="U190" s="248"/>
      <c r="V190" s="249"/>
    </row>
    <row r="191" spans="2:22" ht="15.75" customHeight="1" x14ac:dyDescent="0.25">
      <c r="B191" s="375" t="s">
        <v>266</v>
      </c>
      <c r="C191" s="376"/>
      <c r="D191" s="299"/>
      <c r="E191" s="35" t="s">
        <v>267</v>
      </c>
      <c r="F191" s="132"/>
      <c r="G191" s="242">
        <f t="shared" si="81"/>
        <v>0</v>
      </c>
      <c r="H191" s="248">
        <v>0</v>
      </c>
      <c r="I191" s="248">
        <v>0</v>
      </c>
      <c r="J191" s="248">
        <v>0</v>
      </c>
      <c r="K191" s="248">
        <v>0</v>
      </c>
      <c r="L191" s="248"/>
      <c r="M191" s="248"/>
      <c r="N191" s="248"/>
      <c r="O191" s="248"/>
      <c r="P191" s="248"/>
      <c r="Q191" s="248"/>
      <c r="R191" s="248"/>
      <c r="S191" s="248"/>
      <c r="T191" s="248"/>
      <c r="U191" s="248"/>
      <c r="V191" s="249"/>
    </row>
    <row r="192" spans="2:22" ht="15.75" customHeight="1" x14ac:dyDescent="0.25">
      <c r="B192" s="377" t="s">
        <v>268</v>
      </c>
      <c r="C192" s="378"/>
      <c r="D192" s="300"/>
      <c r="E192" s="35" t="s">
        <v>269</v>
      </c>
      <c r="F192" s="132"/>
      <c r="G192" s="242">
        <f t="shared" si="81"/>
        <v>0</v>
      </c>
      <c r="H192" s="248">
        <v>0</v>
      </c>
      <c r="I192" s="248">
        <v>0</v>
      </c>
      <c r="J192" s="248">
        <v>0</v>
      </c>
      <c r="K192" s="248">
        <v>0</v>
      </c>
      <c r="L192" s="248"/>
      <c r="M192" s="248"/>
      <c r="N192" s="248"/>
      <c r="O192" s="248"/>
      <c r="P192" s="248"/>
      <c r="Q192" s="248"/>
      <c r="R192" s="248"/>
      <c r="S192" s="248"/>
      <c r="T192" s="248"/>
      <c r="U192" s="248"/>
      <c r="V192" s="249"/>
    </row>
    <row r="193" spans="2:22" ht="15.75" customHeight="1" x14ac:dyDescent="0.25">
      <c r="B193" s="397" t="s">
        <v>270</v>
      </c>
      <c r="C193" s="398"/>
      <c r="D193" s="305"/>
      <c r="E193" s="35" t="s">
        <v>271</v>
      </c>
      <c r="F193" s="132"/>
      <c r="G193" s="242">
        <f t="shared" si="81"/>
        <v>0</v>
      </c>
      <c r="H193" s="248">
        <v>0</v>
      </c>
      <c r="I193" s="248">
        <v>0</v>
      </c>
      <c r="J193" s="248">
        <v>0</v>
      </c>
      <c r="K193" s="248">
        <v>0</v>
      </c>
      <c r="L193" s="248"/>
      <c r="M193" s="248"/>
      <c r="N193" s="248"/>
      <c r="O193" s="248"/>
      <c r="P193" s="248"/>
      <c r="Q193" s="248"/>
      <c r="R193" s="248"/>
      <c r="S193" s="248"/>
      <c r="T193" s="248"/>
      <c r="U193" s="248"/>
      <c r="V193" s="249"/>
    </row>
    <row r="194" spans="2:22" ht="15.75" customHeight="1" x14ac:dyDescent="0.25">
      <c r="B194" s="375" t="s">
        <v>272</v>
      </c>
      <c r="C194" s="376"/>
      <c r="D194" s="299"/>
      <c r="E194" s="35" t="s">
        <v>273</v>
      </c>
      <c r="F194" s="132"/>
      <c r="G194" s="242">
        <f>SUM(G195:G200)</f>
        <v>0</v>
      </c>
      <c r="H194" s="243">
        <f t="shared" ref="H194:V194" si="82">SUM(H195:H200)</f>
        <v>0</v>
      </c>
      <c r="I194" s="243">
        <f t="shared" si="82"/>
        <v>0</v>
      </c>
      <c r="J194" s="243">
        <f t="shared" si="82"/>
        <v>0</v>
      </c>
      <c r="K194" s="243">
        <f t="shared" ref="K194:Q194" si="83">SUM(K195:K200)</f>
        <v>0</v>
      </c>
      <c r="L194" s="243">
        <f t="shared" si="83"/>
        <v>0</v>
      </c>
      <c r="M194" s="243">
        <f t="shared" si="83"/>
        <v>0</v>
      </c>
      <c r="N194" s="243">
        <f t="shared" si="83"/>
        <v>0</v>
      </c>
      <c r="O194" s="243">
        <f t="shared" si="83"/>
        <v>0</v>
      </c>
      <c r="P194" s="243">
        <f t="shared" si="83"/>
        <v>0</v>
      </c>
      <c r="Q194" s="243">
        <f t="shared" si="83"/>
        <v>0</v>
      </c>
      <c r="R194" s="243">
        <f t="shared" ref="R194" si="84">SUM(R195:R200)</f>
        <v>0</v>
      </c>
      <c r="S194" s="243">
        <f t="shared" si="82"/>
        <v>0</v>
      </c>
      <c r="T194" s="243">
        <f t="shared" si="82"/>
        <v>0</v>
      </c>
      <c r="U194" s="243">
        <f t="shared" si="82"/>
        <v>0</v>
      </c>
      <c r="V194" s="244">
        <f t="shared" si="82"/>
        <v>0</v>
      </c>
    </row>
    <row r="195" spans="2:22" x14ac:dyDescent="0.25">
      <c r="B195" s="379" t="s">
        <v>34</v>
      </c>
      <c r="C195" s="16" t="s">
        <v>274</v>
      </c>
      <c r="D195" s="16"/>
      <c r="E195" s="431" t="s">
        <v>273</v>
      </c>
      <c r="F195" s="132" t="s">
        <v>59</v>
      </c>
      <c r="G195" s="245">
        <f t="shared" ref="G195:G200" si="85">SUM(H195:V195)</f>
        <v>0</v>
      </c>
      <c r="H195" s="246"/>
      <c r="I195" s="250"/>
      <c r="J195" s="250"/>
      <c r="K195" s="250"/>
      <c r="L195" s="250"/>
      <c r="M195" s="250"/>
      <c r="N195" s="250"/>
      <c r="O195" s="250"/>
      <c r="P195" s="250"/>
      <c r="Q195" s="250"/>
      <c r="R195" s="250"/>
      <c r="S195" s="250"/>
      <c r="T195" s="250"/>
      <c r="U195" s="250"/>
      <c r="V195" s="251"/>
    </row>
    <row r="196" spans="2:22" ht="25.5" x14ac:dyDescent="0.25">
      <c r="B196" s="380"/>
      <c r="C196" s="16" t="s">
        <v>275</v>
      </c>
      <c r="D196" s="16"/>
      <c r="E196" s="432"/>
      <c r="F196" s="132" t="s">
        <v>37</v>
      </c>
      <c r="G196" s="245">
        <f t="shared" si="85"/>
        <v>0</v>
      </c>
      <c r="H196" s="246"/>
      <c r="I196" s="250"/>
      <c r="J196" s="250"/>
      <c r="K196" s="250"/>
      <c r="L196" s="250"/>
      <c r="M196" s="250"/>
      <c r="N196" s="250"/>
      <c r="O196" s="250"/>
      <c r="P196" s="250"/>
      <c r="Q196" s="250"/>
      <c r="R196" s="250"/>
      <c r="S196" s="250"/>
      <c r="T196" s="250"/>
      <c r="U196" s="250"/>
      <c r="V196" s="251"/>
    </row>
    <row r="197" spans="2:22" x14ac:dyDescent="0.25">
      <c r="B197" s="380"/>
      <c r="C197" s="16" t="s">
        <v>276</v>
      </c>
      <c r="D197" s="16"/>
      <c r="E197" s="432"/>
      <c r="F197" s="132" t="s">
        <v>45</v>
      </c>
      <c r="G197" s="245">
        <f t="shared" si="85"/>
        <v>0</v>
      </c>
      <c r="H197" s="246"/>
      <c r="I197" s="250"/>
      <c r="J197" s="250"/>
      <c r="K197" s="250"/>
      <c r="L197" s="250"/>
      <c r="M197" s="250"/>
      <c r="N197" s="250"/>
      <c r="O197" s="250"/>
      <c r="P197" s="250"/>
      <c r="Q197" s="250"/>
      <c r="R197" s="250"/>
      <c r="S197" s="250"/>
      <c r="T197" s="250"/>
      <c r="U197" s="250"/>
      <c r="V197" s="251"/>
    </row>
    <row r="198" spans="2:22" x14ac:dyDescent="0.25">
      <c r="B198" s="380"/>
      <c r="C198" s="16" t="s">
        <v>277</v>
      </c>
      <c r="D198" s="16"/>
      <c r="E198" s="432"/>
      <c r="F198" s="132" t="s">
        <v>278</v>
      </c>
      <c r="G198" s="245">
        <f t="shared" si="85"/>
        <v>0</v>
      </c>
      <c r="H198" s="246"/>
      <c r="I198" s="250"/>
      <c r="J198" s="250"/>
      <c r="K198" s="250"/>
      <c r="L198" s="250"/>
      <c r="M198" s="250"/>
      <c r="N198" s="250"/>
      <c r="O198" s="250"/>
      <c r="P198" s="250"/>
      <c r="Q198" s="250"/>
      <c r="R198" s="250"/>
      <c r="S198" s="250"/>
      <c r="T198" s="250"/>
      <c r="U198" s="250"/>
      <c r="V198" s="251"/>
    </row>
    <row r="199" spans="2:22" x14ac:dyDescent="0.25">
      <c r="B199" s="380"/>
      <c r="C199" s="16" t="s">
        <v>279</v>
      </c>
      <c r="D199" s="16"/>
      <c r="E199" s="432"/>
      <c r="F199" s="132" t="s">
        <v>280</v>
      </c>
      <c r="G199" s="245">
        <f t="shared" si="85"/>
        <v>0</v>
      </c>
      <c r="H199" s="246"/>
      <c r="I199" s="250"/>
      <c r="J199" s="250"/>
      <c r="K199" s="250"/>
      <c r="L199" s="250"/>
      <c r="M199" s="250"/>
      <c r="N199" s="250"/>
      <c r="O199" s="250"/>
      <c r="P199" s="250"/>
      <c r="Q199" s="250"/>
      <c r="R199" s="250"/>
      <c r="S199" s="250"/>
      <c r="T199" s="250"/>
      <c r="U199" s="250"/>
      <c r="V199" s="251"/>
    </row>
    <row r="200" spans="2:22" x14ac:dyDescent="0.25">
      <c r="B200" s="381"/>
      <c r="C200" s="77" t="s">
        <v>281</v>
      </c>
      <c r="D200" s="77"/>
      <c r="E200" s="433"/>
      <c r="F200" s="132"/>
      <c r="G200" s="245">
        <f t="shared" si="85"/>
        <v>0</v>
      </c>
      <c r="H200" s="246"/>
      <c r="I200" s="250"/>
      <c r="J200" s="250"/>
      <c r="K200" s="250"/>
      <c r="L200" s="250"/>
      <c r="M200" s="250"/>
      <c r="N200" s="250"/>
      <c r="O200" s="250"/>
      <c r="P200" s="250"/>
      <c r="Q200" s="250"/>
      <c r="R200" s="250"/>
      <c r="S200" s="250"/>
      <c r="T200" s="250"/>
      <c r="U200" s="250"/>
      <c r="V200" s="251"/>
    </row>
    <row r="201" spans="2:22" ht="15.75" customHeight="1" x14ac:dyDescent="0.25">
      <c r="B201" s="397" t="s">
        <v>282</v>
      </c>
      <c r="C201" s="398"/>
      <c r="D201" s="305"/>
      <c r="E201" s="35" t="s">
        <v>283</v>
      </c>
      <c r="F201" s="132"/>
      <c r="G201" s="242">
        <f>SUM(G202:G204)</f>
        <v>0</v>
      </c>
      <c r="H201" s="243">
        <f t="shared" ref="H201:V201" si="86">SUM(H202:H204)</f>
        <v>0</v>
      </c>
      <c r="I201" s="243">
        <f t="shared" si="86"/>
        <v>0</v>
      </c>
      <c r="J201" s="243">
        <f t="shared" si="86"/>
        <v>0</v>
      </c>
      <c r="K201" s="243">
        <f t="shared" ref="K201:Q201" si="87">SUM(K202:K204)</f>
        <v>0</v>
      </c>
      <c r="L201" s="243">
        <f t="shared" si="87"/>
        <v>0</v>
      </c>
      <c r="M201" s="243">
        <f t="shared" si="87"/>
        <v>0</v>
      </c>
      <c r="N201" s="243">
        <f t="shared" si="87"/>
        <v>0</v>
      </c>
      <c r="O201" s="243">
        <f t="shared" si="87"/>
        <v>0</v>
      </c>
      <c r="P201" s="243">
        <f t="shared" si="87"/>
        <v>0</v>
      </c>
      <c r="Q201" s="243">
        <f t="shared" si="87"/>
        <v>0</v>
      </c>
      <c r="R201" s="243">
        <f t="shared" ref="R201" si="88">SUM(R202:R204)</f>
        <v>0</v>
      </c>
      <c r="S201" s="243">
        <f t="shared" si="86"/>
        <v>0</v>
      </c>
      <c r="T201" s="243">
        <f t="shared" si="86"/>
        <v>0</v>
      </c>
      <c r="U201" s="243">
        <f t="shared" si="86"/>
        <v>0</v>
      </c>
      <c r="V201" s="244">
        <f t="shared" si="86"/>
        <v>0</v>
      </c>
    </row>
    <row r="202" spans="2:22" x14ac:dyDescent="0.25">
      <c r="B202" s="379" t="s">
        <v>34</v>
      </c>
      <c r="C202" s="18" t="s">
        <v>284</v>
      </c>
      <c r="D202" s="18"/>
      <c r="E202" s="431" t="s">
        <v>283</v>
      </c>
      <c r="F202" s="132" t="s">
        <v>356</v>
      </c>
      <c r="G202" s="245">
        <f>SUM(H202:V202)</f>
        <v>0</v>
      </c>
      <c r="H202" s="246"/>
      <c r="I202" s="250"/>
      <c r="J202" s="250"/>
      <c r="K202" s="250"/>
      <c r="L202" s="250"/>
      <c r="M202" s="250"/>
      <c r="N202" s="250"/>
      <c r="O202" s="250"/>
      <c r="P202" s="250"/>
      <c r="Q202" s="250"/>
      <c r="R202" s="250"/>
      <c r="S202" s="250"/>
      <c r="T202" s="250"/>
      <c r="U202" s="250"/>
      <c r="V202" s="251"/>
    </row>
    <row r="203" spans="2:22" x14ac:dyDescent="0.25">
      <c r="B203" s="380"/>
      <c r="C203" s="16" t="s">
        <v>285</v>
      </c>
      <c r="D203" s="16"/>
      <c r="E203" s="432"/>
      <c r="F203" s="132" t="s">
        <v>43</v>
      </c>
      <c r="G203" s="245">
        <f>SUM(H203:V203)</f>
        <v>0</v>
      </c>
      <c r="H203" s="246"/>
      <c r="I203" s="250"/>
      <c r="J203" s="250"/>
      <c r="K203" s="250"/>
      <c r="L203" s="250"/>
      <c r="M203" s="250"/>
      <c r="N203" s="250"/>
      <c r="O203" s="250"/>
      <c r="P203" s="250"/>
      <c r="Q203" s="250"/>
      <c r="R203" s="250"/>
      <c r="S203" s="250"/>
      <c r="T203" s="250"/>
      <c r="U203" s="250"/>
      <c r="V203" s="251"/>
    </row>
    <row r="204" spans="2:22" x14ac:dyDescent="0.25">
      <c r="B204" s="381"/>
      <c r="C204" s="75" t="s">
        <v>76</v>
      </c>
      <c r="D204" s="75"/>
      <c r="E204" s="433"/>
      <c r="F204" s="132"/>
      <c r="G204" s="245">
        <f>SUM(H204:V204)</f>
        <v>0</v>
      </c>
      <c r="H204" s="246"/>
      <c r="I204" s="250"/>
      <c r="J204" s="250"/>
      <c r="K204" s="250"/>
      <c r="L204" s="250"/>
      <c r="M204" s="250"/>
      <c r="N204" s="250"/>
      <c r="O204" s="250"/>
      <c r="P204" s="250"/>
      <c r="Q204" s="250"/>
      <c r="R204" s="250"/>
      <c r="S204" s="250"/>
      <c r="T204" s="250"/>
      <c r="U204" s="250"/>
      <c r="V204" s="251"/>
    </row>
    <row r="205" spans="2:22" ht="15.75" customHeight="1" x14ac:dyDescent="0.25">
      <c r="B205" s="364" t="s">
        <v>286</v>
      </c>
      <c r="C205" s="365"/>
      <c r="D205" s="295"/>
      <c r="E205" s="5"/>
      <c r="F205" s="133"/>
      <c r="G205" s="256">
        <f>SUM(G206:G208)</f>
        <v>0</v>
      </c>
      <c r="H205" s="257">
        <f t="shared" ref="H205:V205" si="89">SUM(H206:H208)</f>
        <v>0</v>
      </c>
      <c r="I205" s="257">
        <f t="shared" si="89"/>
        <v>0</v>
      </c>
      <c r="J205" s="257">
        <f t="shared" si="89"/>
        <v>0</v>
      </c>
      <c r="K205" s="257">
        <f t="shared" ref="K205:Q205" si="90">SUM(K206:K208)</f>
        <v>0</v>
      </c>
      <c r="L205" s="257">
        <f t="shared" si="90"/>
        <v>0</v>
      </c>
      <c r="M205" s="257">
        <f t="shared" si="90"/>
        <v>0</v>
      </c>
      <c r="N205" s="257">
        <f t="shared" si="90"/>
        <v>0</v>
      </c>
      <c r="O205" s="257">
        <f t="shared" si="90"/>
        <v>0</v>
      </c>
      <c r="P205" s="257">
        <f t="shared" si="90"/>
        <v>0</v>
      </c>
      <c r="Q205" s="257">
        <f t="shared" si="90"/>
        <v>0</v>
      </c>
      <c r="R205" s="257">
        <f t="shared" ref="R205" si="91">SUM(R206:R208)</f>
        <v>0</v>
      </c>
      <c r="S205" s="257">
        <f t="shared" si="89"/>
        <v>0</v>
      </c>
      <c r="T205" s="257">
        <f t="shared" si="89"/>
        <v>0</v>
      </c>
      <c r="U205" s="257">
        <f t="shared" si="89"/>
        <v>0</v>
      </c>
      <c r="V205" s="258">
        <f t="shared" si="89"/>
        <v>0</v>
      </c>
    </row>
    <row r="206" spans="2:22" ht="15.75" customHeight="1" x14ac:dyDescent="0.25">
      <c r="B206" s="375" t="s">
        <v>287</v>
      </c>
      <c r="C206" s="385"/>
      <c r="D206" s="301"/>
      <c r="E206" s="35" t="s">
        <v>288</v>
      </c>
      <c r="F206" s="132"/>
      <c r="G206" s="242">
        <f>SUM(H206:V206)</f>
        <v>0</v>
      </c>
      <c r="H206" s="246"/>
      <c r="I206" s="248"/>
      <c r="J206" s="248"/>
      <c r="K206" s="248"/>
      <c r="L206" s="248"/>
      <c r="M206" s="248"/>
      <c r="N206" s="248"/>
      <c r="O206" s="248"/>
      <c r="P206" s="248"/>
      <c r="Q206" s="248"/>
      <c r="R206" s="248"/>
      <c r="S206" s="248"/>
      <c r="T206" s="248"/>
      <c r="U206" s="248"/>
      <c r="V206" s="249"/>
    </row>
    <row r="207" spans="2:22" x14ac:dyDescent="0.25">
      <c r="B207" s="377" t="s">
        <v>215</v>
      </c>
      <c r="C207" s="378"/>
      <c r="D207" s="300"/>
      <c r="E207" s="35" t="s">
        <v>289</v>
      </c>
      <c r="F207" s="132"/>
      <c r="G207" s="242">
        <f>SUM(H207:V207)</f>
        <v>0</v>
      </c>
      <c r="H207" s="246"/>
      <c r="I207" s="248"/>
      <c r="J207" s="248"/>
      <c r="K207" s="248"/>
      <c r="L207" s="248"/>
      <c r="M207" s="248"/>
      <c r="N207" s="248"/>
      <c r="O207" s="248"/>
      <c r="P207" s="248"/>
      <c r="Q207" s="248"/>
      <c r="R207" s="248"/>
      <c r="S207" s="248"/>
      <c r="T207" s="248"/>
      <c r="U207" s="248"/>
      <c r="V207" s="249"/>
    </row>
    <row r="208" spans="2:22" ht="26.25" customHeight="1" x14ac:dyDescent="0.25">
      <c r="B208" s="436" t="s">
        <v>290</v>
      </c>
      <c r="C208" s="437"/>
      <c r="D208" s="311"/>
      <c r="E208" s="36" t="s">
        <v>291</v>
      </c>
      <c r="F208" s="132"/>
      <c r="G208" s="242">
        <f>SUM(H208:V208)</f>
        <v>0</v>
      </c>
      <c r="H208" s="246"/>
      <c r="I208" s="248"/>
      <c r="J208" s="248"/>
      <c r="K208" s="248"/>
      <c r="L208" s="248"/>
      <c r="M208" s="248"/>
      <c r="N208" s="248"/>
      <c r="O208" s="248"/>
      <c r="P208" s="248"/>
      <c r="Q208" s="248"/>
      <c r="R208" s="248"/>
      <c r="S208" s="248"/>
      <c r="T208" s="248"/>
      <c r="U208" s="248"/>
      <c r="V208" s="249"/>
    </row>
    <row r="209" spans="2:22" ht="15.75" customHeight="1" x14ac:dyDescent="0.25">
      <c r="B209" s="360" t="s">
        <v>292</v>
      </c>
      <c r="C209" s="361"/>
      <c r="D209" s="294"/>
      <c r="E209" s="5"/>
      <c r="F209" s="133"/>
      <c r="G209" s="256">
        <f>G210</f>
        <v>0</v>
      </c>
      <c r="H209" s="257">
        <f t="shared" ref="H209:V209" si="92">H210</f>
        <v>0</v>
      </c>
      <c r="I209" s="257">
        <f t="shared" si="92"/>
        <v>0</v>
      </c>
      <c r="J209" s="257">
        <f t="shared" si="92"/>
        <v>0</v>
      </c>
      <c r="K209" s="257">
        <f t="shared" si="92"/>
        <v>0</v>
      </c>
      <c r="L209" s="257">
        <f t="shared" si="92"/>
        <v>0</v>
      </c>
      <c r="M209" s="257">
        <f t="shared" si="92"/>
        <v>0</v>
      </c>
      <c r="N209" s="257">
        <f t="shared" si="92"/>
        <v>0</v>
      </c>
      <c r="O209" s="257">
        <f t="shared" si="92"/>
        <v>0</v>
      </c>
      <c r="P209" s="257">
        <f t="shared" si="92"/>
        <v>0</v>
      </c>
      <c r="Q209" s="257">
        <f t="shared" si="92"/>
        <v>0</v>
      </c>
      <c r="R209" s="257">
        <f t="shared" si="92"/>
        <v>0</v>
      </c>
      <c r="S209" s="257">
        <f t="shared" si="92"/>
        <v>0</v>
      </c>
      <c r="T209" s="257">
        <f t="shared" si="92"/>
        <v>0</v>
      </c>
      <c r="U209" s="257">
        <f t="shared" si="92"/>
        <v>0</v>
      </c>
      <c r="V209" s="258">
        <f t="shared" si="92"/>
        <v>0</v>
      </c>
    </row>
    <row r="210" spans="2:22" x14ac:dyDescent="0.25">
      <c r="B210" s="377" t="s">
        <v>293</v>
      </c>
      <c r="C210" s="378"/>
      <c r="D210" s="300"/>
      <c r="E210" s="35" t="s">
        <v>294</v>
      </c>
      <c r="F210" s="106"/>
      <c r="G210" s="242">
        <f t="shared" ref="G210:V210" si="93">G211+G220+G236+G237</f>
        <v>0</v>
      </c>
      <c r="H210" s="243">
        <f t="shared" si="93"/>
        <v>0</v>
      </c>
      <c r="I210" s="243">
        <f t="shared" si="93"/>
        <v>0</v>
      </c>
      <c r="J210" s="243">
        <f t="shared" si="93"/>
        <v>0</v>
      </c>
      <c r="K210" s="243">
        <f t="shared" si="93"/>
        <v>0</v>
      </c>
      <c r="L210" s="243">
        <f t="shared" si="93"/>
        <v>0</v>
      </c>
      <c r="M210" s="243">
        <f t="shared" si="93"/>
        <v>0</v>
      </c>
      <c r="N210" s="243">
        <f t="shared" si="93"/>
        <v>0</v>
      </c>
      <c r="O210" s="243">
        <f t="shared" si="93"/>
        <v>0</v>
      </c>
      <c r="P210" s="243">
        <f t="shared" si="93"/>
        <v>0</v>
      </c>
      <c r="Q210" s="243">
        <f t="shared" si="93"/>
        <v>0</v>
      </c>
      <c r="R210" s="243">
        <f t="shared" ref="R210" si="94">R211+R220+R236+R237</f>
        <v>0</v>
      </c>
      <c r="S210" s="243">
        <f t="shared" si="93"/>
        <v>0</v>
      </c>
      <c r="T210" s="243">
        <f t="shared" si="93"/>
        <v>0</v>
      </c>
      <c r="U210" s="243">
        <f t="shared" si="93"/>
        <v>0</v>
      </c>
      <c r="V210" s="244">
        <f t="shared" si="93"/>
        <v>0</v>
      </c>
    </row>
    <row r="211" spans="2:22" ht="26.25" x14ac:dyDescent="0.25">
      <c r="B211" s="30" t="s">
        <v>295</v>
      </c>
      <c r="C211" s="38" t="s">
        <v>296</v>
      </c>
      <c r="D211" s="38"/>
      <c r="E211" s="86"/>
      <c r="F211" s="137" t="s">
        <v>386</v>
      </c>
      <c r="G211" s="242">
        <f t="shared" ref="G211:V211" si="95">SUM(G212:G219)</f>
        <v>0</v>
      </c>
      <c r="H211" s="243">
        <f t="shared" si="95"/>
        <v>0</v>
      </c>
      <c r="I211" s="243">
        <f t="shared" si="95"/>
        <v>0</v>
      </c>
      <c r="J211" s="243">
        <f t="shared" si="95"/>
        <v>0</v>
      </c>
      <c r="K211" s="243">
        <f t="shared" si="95"/>
        <v>0</v>
      </c>
      <c r="L211" s="243">
        <f t="shared" si="95"/>
        <v>0</v>
      </c>
      <c r="M211" s="243">
        <f t="shared" si="95"/>
        <v>0</v>
      </c>
      <c r="N211" s="243">
        <f t="shared" si="95"/>
        <v>0</v>
      </c>
      <c r="O211" s="243">
        <f t="shared" si="95"/>
        <v>0</v>
      </c>
      <c r="P211" s="243">
        <f t="shared" si="95"/>
        <v>0</v>
      </c>
      <c r="Q211" s="243">
        <f t="shared" si="95"/>
        <v>0</v>
      </c>
      <c r="R211" s="243">
        <f t="shared" ref="R211" si="96">SUM(R212:R219)</f>
        <v>0</v>
      </c>
      <c r="S211" s="243">
        <f t="shared" si="95"/>
        <v>0</v>
      </c>
      <c r="T211" s="243">
        <f t="shared" si="95"/>
        <v>0</v>
      </c>
      <c r="U211" s="243">
        <f t="shared" si="95"/>
        <v>0</v>
      </c>
      <c r="V211" s="244">
        <f t="shared" si="95"/>
        <v>0</v>
      </c>
    </row>
    <row r="212" spans="2:22" x14ac:dyDescent="0.25">
      <c r="B212" s="31" t="s">
        <v>34</v>
      </c>
      <c r="C212" s="299" t="s">
        <v>387</v>
      </c>
      <c r="D212" s="220">
        <v>33353</v>
      </c>
      <c r="E212" s="85"/>
      <c r="F212" s="106"/>
      <c r="G212" s="245">
        <f t="shared" ref="G212:G219" si="97">SUM(H212:V212)</f>
        <v>0</v>
      </c>
      <c r="H212" s="246"/>
      <c r="I212" s="250"/>
      <c r="J212" s="250"/>
      <c r="K212" s="250"/>
      <c r="L212" s="250"/>
      <c r="M212" s="250"/>
      <c r="N212" s="250"/>
      <c r="O212" s="250"/>
      <c r="P212" s="250"/>
      <c r="Q212" s="250"/>
      <c r="R212" s="250"/>
      <c r="S212" s="250"/>
      <c r="T212" s="250"/>
      <c r="U212" s="250"/>
      <c r="V212" s="251"/>
    </row>
    <row r="213" spans="2:22" x14ac:dyDescent="0.25">
      <c r="B213" s="31"/>
      <c r="C213" s="299" t="s">
        <v>300</v>
      </c>
      <c r="D213" s="217" t="str">
        <f>IF('hlavní činnost'!D213=0,"nevyplněna analytika.",'hlavní činnost'!D213)</f>
        <v>nevyplněna analytika.</v>
      </c>
      <c r="E213" s="85"/>
      <c r="F213" s="106"/>
      <c r="G213" s="245">
        <f t="shared" si="97"/>
        <v>0</v>
      </c>
      <c r="H213" s="246"/>
      <c r="I213" s="250"/>
      <c r="J213" s="250"/>
      <c r="K213" s="250"/>
      <c r="L213" s="250"/>
      <c r="M213" s="250"/>
      <c r="N213" s="250"/>
      <c r="O213" s="250"/>
      <c r="P213" s="250"/>
      <c r="Q213" s="250"/>
      <c r="R213" s="250"/>
      <c r="S213" s="250"/>
      <c r="T213" s="250"/>
      <c r="U213" s="250"/>
      <c r="V213" s="251"/>
    </row>
    <row r="214" spans="2:22" ht="26.25" x14ac:dyDescent="0.25">
      <c r="B214" s="31"/>
      <c r="C214" s="299" t="s">
        <v>301</v>
      </c>
      <c r="D214" s="220">
        <v>13307</v>
      </c>
      <c r="E214" s="85"/>
      <c r="F214" s="106"/>
      <c r="G214" s="245">
        <f t="shared" si="97"/>
        <v>0</v>
      </c>
      <c r="H214" s="246"/>
      <c r="I214" s="250"/>
      <c r="J214" s="250"/>
      <c r="K214" s="250"/>
      <c r="L214" s="250"/>
      <c r="M214" s="250"/>
      <c r="N214" s="250"/>
      <c r="O214" s="250"/>
      <c r="P214" s="250"/>
      <c r="Q214" s="250"/>
      <c r="R214" s="250"/>
      <c r="S214" s="250"/>
      <c r="T214" s="250"/>
      <c r="U214" s="250"/>
      <c r="V214" s="251"/>
    </row>
    <row r="215" spans="2:22" x14ac:dyDescent="0.25">
      <c r="B215" s="31"/>
      <c r="C215" s="299" t="s">
        <v>303</v>
      </c>
      <c r="D215" s="217" t="str">
        <f>IF('hlavní činnost'!D215=0,"nevyplněna analytika.",'hlavní činnost'!D215)</f>
        <v>nevyplněna analytika.</v>
      </c>
      <c r="E215" s="85"/>
      <c r="F215" s="106"/>
      <c r="G215" s="245">
        <f t="shared" si="97"/>
        <v>0</v>
      </c>
      <c r="H215" s="246"/>
      <c r="I215" s="250"/>
      <c r="J215" s="250"/>
      <c r="K215" s="250"/>
      <c r="L215" s="250"/>
      <c r="M215" s="250"/>
      <c r="N215" s="250"/>
      <c r="O215" s="250"/>
      <c r="P215" s="250"/>
      <c r="Q215" s="250"/>
      <c r="R215" s="250"/>
      <c r="S215" s="250"/>
      <c r="T215" s="250"/>
      <c r="U215" s="250"/>
      <c r="V215" s="251"/>
    </row>
    <row r="216" spans="2:22" x14ac:dyDescent="0.25">
      <c r="B216" s="31"/>
      <c r="C216" s="299" t="s">
        <v>304</v>
      </c>
      <c r="D216" s="217" t="str">
        <f>IF('hlavní činnost'!D216=0,"nevyplněna analytika.",'hlavní činnost'!D216)</f>
        <v>nevyplněna analytika.</v>
      </c>
      <c r="E216" s="85"/>
      <c r="F216" s="106"/>
      <c r="G216" s="245">
        <f t="shared" si="97"/>
        <v>0</v>
      </c>
      <c r="H216" s="246"/>
      <c r="I216" s="250"/>
      <c r="J216" s="250"/>
      <c r="K216" s="250"/>
      <c r="L216" s="250"/>
      <c r="M216" s="250"/>
      <c r="N216" s="250"/>
      <c r="O216" s="250"/>
      <c r="P216" s="250"/>
      <c r="Q216" s="250"/>
      <c r="R216" s="250"/>
      <c r="S216" s="250"/>
      <c r="T216" s="250"/>
      <c r="U216" s="250"/>
      <c r="V216" s="251"/>
    </row>
    <row r="217" spans="2:22" x14ac:dyDescent="0.25">
      <c r="B217" s="31"/>
      <c r="C217" s="299" t="s">
        <v>305</v>
      </c>
      <c r="D217" s="217" t="str">
        <f>IF('hlavní činnost'!D217=0,"nevyplněna analytika.",'hlavní činnost'!D217)</f>
        <v>nevyplněna analytika.</v>
      </c>
      <c r="E217" s="85"/>
      <c r="F217" s="106"/>
      <c r="G217" s="245">
        <f t="shared" si="97"/>
        <v>0</v>
      </c>
      <c r="H217" s="246"/>
      <c r="I217" s="250"/>
      <c r="J217" s="250"/>
      <c r="K217" s="250"/>
      <c r="L217" s="250"/>
      <c r="M217" s="250"/>
      <c r="N217" s="250"/>
      <c r="O217" s="250"/>
      <c r="P217" s="250"/>
      <c r="Q217" s="250"/>
      <c r="R217" s="250"/>
      <c r="S217" s="250"/>
      <c r="T217" s="250"/>
      <c r="U217" s="250"/>
      <c r="V217" s="251"/>
    </row>
    <row r="218" spans="2:22" x14ac:dyDescent="0.25">
      <c r="B218" s="31"/>
      <c r="C218" s="19" t="s">
        <v>306</v>
      </c>
      <c r="D218" s="217" t="str">
        <f>IF('hlavní činnost'!D218=0,"nevyplněna analytika.",'hlavní činnost'!D218)</f>
        <v>nevyplněna analytika.</v>
      </c>
      <c r="E218" s="84"/>
      <c r="F218" s="106"/>
      <c r="G218" s="245">
        <f t="shared" si="97"/>
        <v>0</v>
      </c>
      <c r="H218" s="246"/>
      <c r="I218" s="250"/>
      <c r="J218" s="250"/>
      <c r="K218" s="250"/>
      <c r="L218" s="250"/>
      <c r="M218" s="250"/>
      <c r="N218" s="250"/>
      <c r="O218" s="250"/>
      <c r="P218" s="250"/>
      <c r="Q218" s="250"/>
      <c r="R218" s="250"/>
      <c r="S218" s="250"/>
      <c r="T218" s="250"/>
      <c r="U218" s="250"/>
      <c r="V218" s="251"/>
    </row>
    <row r="219" spans="2:22" x14ac:dyDescent="0.25">
      <c r="B219" s="31"/>
      <c r="C219" s="76" t="s">
        <v>76</v>
      </c>
      <c r="D219" s="217" t="str">
        <f>IF('hlavní činnost'!D219=0,"nevyplněna analytika.",'hlavní činnost'!D219)</f>
        <v>nevyplněna analytika.</v>
      </c>
      <c r="E219" s="89"/>
      <c r="F219" s="106"/>
      <c r="G219" s="245">
        <f t="shared" si="97"/>
        <v>0</v>
      </c>
      <c r="H219" s="246"/>
      <c r="I219" s="250"/>
      <c r="J219" s="250"/>
      <c r="K219" s="250"/>
      <c r="L219" s="250"/>
      <c r="M219" s="250"/>
      <c r="N219" s="250"/>
      <c r="O219" s="250"/>
      <c r="P219" s="250"/>
      <c r="Q219" s="250"/>
      <c r="R219" s="250"/>
      <c r="S219" s="250"/>
      <c r="T219" s="250"/>
      <c r="U219" s="250"/>
      <c r="V219" s="251"/>
    </row>
    <row r="220" spans="2:22" x14ac:dyDescent="0.25">
      <c r="B220" s="30" t="s">
        <v>307</v>
      </c>
      <c r="C220" s="39" t="s">
        <v>308</v>
      </c>
      <c r="D220" s="221"/>
      <c r="E220" s="87"/>
      <c r="F220" s="106" t="s">
        <v>388</v>
      </c>
      <c r="G220" s="242">
        <f t="shared" ref="G220:V220" si="98">SUM(G221:G235)</f>
        <v>0</v>
      </c>
      <c r="H220" s="243">
        <f t="shared" si="98"/>
        <v>0</v>
      </c>
      <c r="I220" s="243">
        <f t="shared" si="98"/>
        <v>0</v>
      </c>
      <c r="J220" s="243">
        <f t="shared" si="98"/>
        <v>0</v>
      </c>
      <c r="K220" s="243">
        <f t="shared" si="98"/>
        <v>0</v>
      </c>
      <c r="L220" s="243">
        <f t="shared" si="98"/>
        <v>0</v>
      </c>
      <c r="M220" s="243">
        <f t="shared" si="98"/>
        <v>0</v>
      </c>
      <c r="N220" s="243">
        <f t="shared" si="98"/>
        <v>0</v>
      </c>
      <c r="O220" s="243">
        <f t="shared" si="98"/>
        <v>0</v>
      </c>
      <c r="P220" s="243">
        <f t="shared" si="98"/>
        <v>0</v>
      </c>
      <c r="Q220" s="243">
        <f t="shared" si="98"/>
        <v>0</v>
      </c>
      <c r="R220" s="243">
        <f t="shared" ref="R220" si="99">SUM(R221:R235)</f>
        <v>0</v>
      </c>
      <c r="S220" s="243">
        <f t="shared" si="98"/>
        <v>0</v>
      </c>
      <c r="T220" s="243">
        <f t="shared" si="98"/>
        <v>0</v>
      </c>
      <c r="U220" s="243">
        <f t="shared" si="98"/>
        <v>0</v>
      </c>
      <c r="V220" s="244">
        <f t="shared" si="98"/>
        <v>0</v>
      </c>
    </row>
    <row r="221" spans="2:22" x14ac:dyDescent="0.25">
      <c r="B221" s="31" t="s">
        <v>34</v>
      </c>
      <c r="C221" s="299" t="s">
        <v>310</v>
      </c>
      <c r="D221" s="196" t="s">
        <v>311</v>
      </c>
      <c r="E221" s="85"/>
      <c r="F221" s="106"/>
      <c r="G221" s="245">
        <f t="shared" ref="G221:G237" si="100">SUM(H221:V221)</f>
        <v>0</v>
      </c>
      <c r="H221" s="246"/>
      <c r="I221" s="250"/>
      <c r="J221" s="250"/>
      <c r="K221" s="250"/>
      <c r="L221" s="250"/>
      <c r="M221" s="250"/>
      <c r="N221" s="250"/>
      <c r="O221" s="250"/>
      <c r="P221" s="250"/>
      <c r="Q221" s="250"/>
      <c r="R221" s="250"/>
      <c r="S221" s="250"/>
      <c r="T221" s="250"/>
      <c r="U221" s="250"/>
      <c r="V221" s="251"/>
    </row>
    <row r="222" spans="2:22" x14ac:dyDescent="0.25">
      <c r="B222" s="31"/>
      <c r="C222" s="299" t="s">
        <v>312</v>
      </c>
      <c r="D222" s="196" t="s">
        <v>313</v>
      </c>
      <c r="E222" s="85"/>
      <c r="F222" s="106"/>
      <c r="G222" s="245">
        <f t="shared" si="100"/>
        <v>0</v>
      </c>
      <c r="H222" s="246"/>
      <c r="I222" s="250"/>
      <c r="J222" s="250"/>
      <c r="K222" s="250"/>
      <c r="L222" s="250"/>
      <c r="M222" s="250"/>
      <c r="N222" s="250"/>
      <c r="O222" s="250"/>
      <c r="P222" s="250"/>
      <c r="Q222" s="250"/>
      <c r="R222" s="250"/>
      <c r="S222" s="250"/>
      <c r="T222" s="250"/>
      <c r="U222" s="250"/>
      <c r="V222" s="251"/>
    </row>
    <row r="223" spans="2:22" x14ac:dyDescent="0.25">
      <c r="B223" s="31"/>
      <c r="C223" s="299" t="s">
        <v>314</v>
      </c>
      <c r="D223" s="196" t="s">
        <v>315</v>
      </c>
      <c r="E223" s="85"/>
      <c r="F223" s="106"/>
      <c r="G223" s="245">
        <f t="shared" si="100"/>
        <v>0</v>
      </c>
      <c r="H223" s="246"/>
      <c r="I223" s="250"/>
      <c r="J223" s="250"/>
      <c r="K223" s="250"/>
      <c r="L223" s="250"/>
      <c r="M223" s="250"/>
      <c r="N223" s="250"/>
      <c r="O223" s="250"/>
      <c r="P223" s="250"/>
      <c r="Q223" s="250"/>
      <c r="R223" s="250"/>
      <c r="S223" s="250"/>
      <c r="T223" s="250"/>
      <c r="U223" s="250"/>
      <c r="V223" s="251"/>
    </row>
    <row r="224" spans="2:22" x14ac:dyDescent="0.25">
      <c r="B224" s="31"/>
      <c r="C224" s="299" t="s">
        <v>316</v>
      </c>
      <c r="D224" s="196" t="s">
        <v>317</v>
      </c>
      <c r="E224" s="85"/>
      <c r="F224" s="106"/>
      <c r="G224" s="245">
        <f t="shared" si="100"/>
        <v>0</v>
      </c>
      <c r="H224" s="246"/>
      <c r="I224" s="250"/>
      <c r="J224" s="250"/>
      <c r="K224" s="250"/>
      <c r="L224" s="250"/>
      <c r="M224" s="250"/>
      <c r="N224" s="250"/>
      <c r="O224" s="250"/>
      <c r="P224" s="250"/>
      <c r="Q224" s="250"/>
      <c r="R224" s="250"/>
      <c r="S224" s="250"/>
      <c r="T224" s="250"/>
      <c r="U224" s="250"/>
      <c r="V224" s="251"/>
    </row>
    <row r="225" spans="2:22" x14ac:dyDescent="0.25">
      <c r="B225" s="31"/>
      <c r="C225" s="299" t="s">
        <v>318</v>
      </c>
      <c r="D225" s="196" t="s">
        <v>319</v>
      </c>
      <c r="E225" s="85"/>
      <c r="F225" s="106"/>
      <c r="G225" s="245">
        <f t="shared" si="100"/>
        <v>0</v>
      </c>
      <c r="H225" s="246"/>
      <c r="I225" s="250"/>
      <c r="J225" s="250"/>
      <c r="K225" s="250"/>
      <c r="L225" s="250"/>
      <c r="M225" s="250"/>
      <c r="N225" s="250"/>
      <c r="O225" s="250"/>
      <c r="P225" s="250"/>
      <c r="Q225" s="250"/>
      <c r="R225" s="250"/>
      <c r="S225" s="250"/>
      <c r="T225" s="250"/>
      <c r="U225" s="250"/>
      <c r="V225" s="251"/>
    </row>
    <row r="226" spans="2:22" x14ac:dyDescent="0.25">
      <c r="B226" s="31"/>
      <c r="C226" s="299" t="s">
        <v>320</v>
      </c>
      <c r="D226" s="196" t="s">
        <v>321</v>
      </c>
      <c r="E226" s="85"/>
      <c r="F226" s="106"/>
      <c r="G226" s="245">
        <f t="shared" si="100"/>
        <v>0</v>
      </c>
      <c r="H226" s="246"/>
      <c r="I226" s="250"/>
      <c r="J226" s="250"/>
      <c r="K226" s="250"/>
      <c r="L226" s="250"/>
      <c r="M226" s="250"/>
      <c r="N226" s="250"/>
      <c r="O226" s="250"/>
      <c r="P226" s="250"/>
      <c r="Q226" s="250"/>
      <c r="R226" s="250"/>
      <c r="S226" s="250"/>
      <c r="T226" s="250"/>
      <c r="U226" s="250"/>
      <c r="V226" s="251"/>
    </row>
    <row r="227" spans="2:22" x14ac:dyDescent="0.25">
      <c r="B227" s="31"/>
      <c r="C227" s="299" t="s">
        <v>322</v>
      </c>
      <c r="D227" s="196" t="s">
        <v>323</v>
      </c>
      <c r="E227" s="85"/>
      <c r="F227" s="106"/>
      <c r="G227" s="245">
        <f t="shared" si="100"/>
        <v>0</v>
      </c>
      <c r="H227" s="246"/>
      <c r="I227" s="250"/>
      <c r="J227" s="250"/>
      <c r="K227" s="250"/>
      <c r="L227" s="250"/>
      <c r="M227" s="250"/>
      <c r="N227" s="250"/>
      <c r="O227" s="250"/>
      <c r="P227" s="250"/>
      <c r="Q227" s="250"/>
      <c r="R227" s="250"/>
      <c r="S227" s="250"/>
      <c r="T227" s="250"/>
      <c r="U227" s="250"/>
      <c r="V227" s="251"/>
    </row>
    <row r="228" spans="2:22" ht="26.25" x14ac:dyDescent="0.25">
      <c r="B228" s="31"/>
      <c r="C228" s="299" t="s">
        <v>324</v>
      </c>
      <c r="D228" s="196" t="s">
        <v>325</v>
      </c>
      <c r="E228" s="85"/>
      <c r="F228" s="106"/>
      <c r="G228" s="245">
        <f t="shared" si="100"/>
        <v>0</v>
      </c>
      <c r="H228" s="246"/>
      <c r="I228" s="250"/>
      <c r="J228" s="250"/>
      <c r="K228" s="250"/>
      <c r="L228" s="250"/>
      <c r="M228" s="250"/>
      <c r="N228" s="250"/>
      <c r="O228" s="250"/>
      <c r="P228" s="250"/>
      <c r="Q228" s="250"/>
      <c r="R228" s="250"/>
      <c r="S228" s="250"/>
      <c r="T228" s="250"/>
      <c r="U228" s="250"/>
      <c r="V228" s="251"/>
    </row>
    <row r="229" spans="2:22" ht="26.25" x14ac:dyDescent="0.25">
      <c r="B229" s="31"/>
      <c r="C229" s="299" t="s">
        <v>326</v>
      </c>
      <c r="D229" s="196" t="s">
        <v>327</v>
      </c>
      <c r="E229" s="85"/>
      <c r="F229" s="106"/>
      <c r="G229" s="245">
        <f t="shared" si="100"/>
        <v>0</v>
      </c>
      <c r="H229" s="246"/>
      <c r="I229" s="250"/>
      <c r="J229" s="250"/>
      <c r="K229" s="250"/>
      <c r="L229" s="250"/>
      <c r="M229" s="250"/>
      <c r="N229" s="250"/>
      <c r="O229" s="250"/>
      <c r="P229" s="250"/>
      <c r="Q229" s="250"/>
      <c r="R229" s="250"/>
      <c r="S229" s="250"/>
      <c r="T229" s="250"/>
      <c r="U229" s="250"/>
      <c r="V229" s="251"/>
    </row>
    <row r="230" spans="2:22" x14ac:dyDescent="0.25">
      <c r="B230" s="31"/>
      <c r="C230" s="299" t="s">
        <v>328</v>
      </c>
      <c r="D230" s="196" t="s">
        <v>329</v>
      </c>
      <c r="E230" s="85"/>
      <c r="F230" s="106"/>
      <c r="G230" s="245">
        <f t="shared" si="100"/>
        <v>0</v>
      </c>
      <c r="H230" s="246"/>
      <c r="I230" s="250"/>
      <c r="J230" s="250"/>
      <c r="K230" s="250"/>
      <c r="L230" s="250"/>
      <c r="M230" s="250"/>
      <c r="N230" s="250"/>
      <c r="O230" s="250"/>
      <c r="P230" s="250"/>
      <c r="Q230" s="250"/>
      <c r="R230" s="250"/>
      <c r="S230" s="250"/>
      <c r="T230" s="250"/>
      <c r="U230" s="250"/>
      <c r="V230" s="251"/>
    </row>
    <row r="231" spans="2:22" x14ac:dyDescent="0.25">
      <c r="B231" s="31"/>
      <c r="C231" s="299" t="s">
        <v>330</v>
      </c>
      <c r="D231" s="196" t="s">
        <v>331</v>
      </c>
      <c r="E231" s="85"/>
      <c r="F231" s="106"/>
      <c r="G231" s="245">
        <f t="shared" si="100"/>
        <v>0</v>
      </c>
      <c r="H231" s="246"/>
      <c r="I231" s="250"/>
      <c r="J231" s="250"/>
      <c r="K231" s="250"/>
      <c r="L231" s="250"/>
      <c r="M231" s="250"/>
      <c r="N231" s="250"/>
      <c r="O231" s="250"/>
      <c r="P231" s="250"/>
      <c r="Q231" s="250"/>
      <c r="R231" s="250"/>
      <c r="S231" s="250"/>
      <c r="T231" s="250"/>
      <c r="U231" s="250"/>
      <c r="V231" s="251"/>
    </row>
    <row r="232" spans="2:22" x14ac:dyDescent="0.25">
      <c r="B232" s="31"/>
      <c r="C232" s="154" t="s">
        <v>332</v>
      </c>
      <c r="D232" s="196" t="s">
        <v>333</v>
      </c>
      <c r="E232" s="85"/>
      <c r="F232" s="106"/>
      <c r="G232" s="269">
        <f t="shared" si="100"/>
        <v>0</v>
      </c>
      <c r="H232" s="246"/>
      <c r="I232" s="250"/>
      <c r="J232" s="250"/>
      <c r="K232" s="250"/>
      <c r="L232" s="250"/>
      <c r="M232" s="250"/>
      <c r="N232" s="250"/>
      <c r="O232" s="250"/>
      <c r="P232" s="250"/>
      <c r="Q232" s="250"/>
      <c r="R232" s="250"/>
      <c r="S232" s="250"/>
      <c r="T232" s="250"/>
      <c r="U232" s="250"/>
      <c r="V232" s="251"/>
    </row>
    <row r="233" spans="2:22" x14ac:dyDescent="0.25">
      <c r="B233" s="31"/>
      <c r="C233" s="299" t="s">
        <v>334</v>
      </c>
      <c r="D233" s="217" t="str">
        <f>IF('hlavní činnost'!D233=0,"nevyplněna analytika.",'hlavní činnost'!D233)</f>
        <v>nevyplněna analytika.</v>
      </c>
      <c r="E233" s="85"/>
      <c r="F233" s="106"/>
      <c r="G233" s="245">
        <f t="shared" si="100"/>
        <v>0</v>
      </c>
      <c r="H233" s="246"/>
      <c r="I233" s="250"/>
      <c r="J233" s="250"/>
      <c r="K233" s="250"/>
      <c r="L233" s="250"/>
      <c r="M233" s="250"/>
      <c r="N233" s="250"/>
      <c r="O233" s="250"/>
      <c r="P233" s="250"/>
      <c r="Q233" s="250"/>
      <c r="R233" s="250"/>
      <c r="S233" s="250"/>
      <c r="T233" s="250"/>
      <c r="U233" s="250"/>
      <c r="V233" s="251"/>
    </row>
    <row r="234" spans="2:22" ht="26.25" x14ac:dyDescent="0.25">
      <c r="B234" s="31"/>
      <c r="C234" s="299" t="s">
        <v>335</v>
      </c>
      <c r="D234" s="217" t="str">
        <f>IF('hlavní činnost'!D234=0,"nevyplněna analytika.",'hlavní činnost'!D234)</f>
        <v>nevyplněna analytika.</v>
      </c>
      <c r="E234" s="85"/>
      <c r="F234" s="106"/>
      <c r="G234" s="245">
        <f t="shared" si="100"/>
        <v>0</v>
      </c>
      <c r="H234" s="246"/>
      <c r="I234" s="250"/>
      <c r="J234" s="250"/>
      <c r="K234" s="250"/>
      <c r="L234" s="250"/>
      <c r="M234" s="250"/>
      <c r="N234" s="250"/>
      <c r="O234" s="250"/>
      <c r="P234" s="250"/>
      <c r="Q234" s="250"/>
      <c r="R234" s="250"/>
      <c r="S234" s="250"/>
      <c r="T234" s="250"/>
      <c r="U234" s="250"/>
      <c r="V234" s="251"/>
    </row>
    <row r="235" spans="2:22" x14ac:dyDescent="0.25">
      <c r="B235" s="32"/>
      <c r="C235" s="76" t="s">
        <v>336</v>
      </c>
      <c r="D235" s="76"/>
      <c r="E235" s="89"/>
      <c r="F235" s="106"/>
      <c r="G235" s="245">
        <f t="shared" si="100"/>
        <v>0</v>
      </c>
      <c r="H235" s="246"/>
      <c r="I235" s="250"/>
      <c r="J235" s="250"/>
      <c r="K235" s="250"/>
      <c r="L235" s="250"/>
      <c r="M235" s="250"/>
      <c r="N235" s="250"/>
      <c r="O235" s="250"/>
      <c r="P235" s="250"/>
      <c r="Q235" s="250"/>
      <c r="R235" s="250"/>
      <c r="S235" s="250"/>
      <c r="T235" s="250"/>
      <c r="U235" s="250"/>
      <c r="V235" s="251"/>
    </row>
    <row r="236" spans="2:22" x14ac:dyDescent="0.25">
      <c r="B236" s="32" t="s">
        <v>337</v>
      </c>
      <c r="C236" s="39" t="s">
        <v>338</v>
      </c>
      <c r="D236" s="39"/>
      <c r="E236" s="87"/>
      <c r="F236" s="106" t="s">
        <v>389</v>
      </c>
      <c r="G236" s="242">
        <f t="shared" si="100"/>
        <v>0</v>
      </c>
      <c r="H236" s="246"/>
      <c r="I236" s="248"/>
      <c r="J236" s="248"/>
      <c r="K236" s="248"/>
      <c r="L236" s="248"/>
      <c r="M236" s="248"/>
      <c r="N236" s="248"/>
      <c r="O236" s="248"/>
      <c r="P236" s="248"/>
      <c r="Q236" s="248"/>
      <c r="R236" s="248"/>
      <c r="S236" s="248"/>
      <c r="T236" s="248"/>
      <c r="U236" s="248"/>
      <c r="V236" s="249"/>
    </row>
    <row r="237" spans="2:22" ht="16.5" customHeight="1" x14ac:dyDescent="0.25">
      <c r="B237" s="32" t="s">
        <v>340</v>
      </c>
      <c r="C237" s="210" t="s">
        <v>341</v>
      </c>
      <c r="D237" s="39"/>
      <c r="E237" s="87"/>
      <c r="F237" s="106" t="s">
        <v>390</v>
      </c>
      <c r="G237" s="242">
        <f t="shared" si="100"/>
        <v>0</v>
      </c>
      <c r="H237" s="246"/>
      <c r="I237" s="248"/>
      <c r="J237" s="248"/>
      <c r="K237" s="248"/>
      <c r="L237" s="248"/>
      <c r="M237" s="248"/>
      <c r="N237" s="248"/>
      <c r="O237" s="248"/>
      <c r="P237" s="248"/>
      <c r="Q237" s="248"/>
      <c r="R237" s="248"/>
      <c r="S237" s="248"/>
      <c r="T237" s="248"/>
      <c r="U237" s="248"/>
      <c r="V237" s="249"/>
    </row>
    <row r="238" spans="2:22" ht="16.5" customHeight="1" x14ac:dyDescent="0.25">
      <c r="B238" s="360" t="s">
        <v>343</v>
      </c>
      <c r="C238" s="442"/>
      <c r="D238" s="294"/>
      <c r="E238" s="88"/>
      <c r="F238" s="108"/>
      <c r="G238" s="256">
        <f t="shared" ref="G238:V238" si="101">G156-G9+G152</f>
        <v>64000</v>
      </c>
      <c r="H238" s="257">
        <f t="shared" si="101"/>
        <v>37000</v>
      </c>
      <c r="I238" s="257">
        <f t="shared" si="101"/>
        <v>15200</v>
      </c>
      <c r="J238" s="257">
        <f t="shared" si="101"/>
        <v>800</v>
      </c>
      <c r="K238" s="257">
        <f t="shared" ref="K238:Q238" si="102">K156-K9+K152</f>
        <v>11000</v>
      </c>
      <c r="L238" s="257">
        <f t="shared" si="102"/>
        <v>0</v>
      </c>
      <c r="M238" s="257">
        <f t="shared" si="102"/>
        <v>0</v>
      </c>
      <c r="N238" s="257">
        <f t="shared" si="102"/>
        <v>0</v>
      </c>
      <c r="O238" s="257">
        <f t="shared" si="102"/>
        <v>0</v>
      </c>
      <c r="P238" s="257">
        <f t="shared" si="102"/>
        <v>0</v>
      </c>
      <c r="Q238" s="257">
        <f t="shared" si="102"/>
        <v>0</v>
      </c>
      <c r="R238" s="257">
        <f t="shared" ref="R238" si="103">R156-R9+R152</f>
        <v>0</v>
      </c>
      <c r="S238" s="257">
        <f t="shared" si="101"/>
        <v>0</v>
      </c>
      <c r="T238" s="257">
        <f t="shared" si="101"/>
        <v>0</v>
      </c>
      <c r="U238" s="257">
        <f t="shared" si="101"/>
        <v>0</v>
      </c>
      <c r="V238" s="258">
        <f t="shared" si="101"/>
        <v>0</v>
      </c>
    </row>
    <row r="239" spans="2:22" ht="30.75" customHeight="1" x14ac:dyDescent="0.25">
      <c r="B239" s="440" t="s">
        <v>344</v>
      </c>
      <c r="C239" s="441"/>
      <c r="D239" s="211"/>
      <c r="E239" s="100"/>
      <c r="F239" s="131"/>
      <c r="G239" s="270">
        <f t="shared" ref="G239:V239" si="104">G156-G9</f>
        <v>64000</v>
      </c>
      <c r="H239" s="271">
        <f t="shared" si="104"/>
        <v>37000</v>
      </c>
      <c r="I239" s="271">
        <f t="shared" si="104"/>
        <v>15200</v>
      </c>
      <c r="J239" s="271">
        <f t="shared" si="104"/>
        <v>800</v>
      </c>
      <c r="K239" s="271">
        <f t="shared" ref="K239:Q239" si="105">K156-K9</f>
        <v>11000</v>
      </c>
      <c r="L239" s="271">
        <f t="shared" si="105"/>
        <v>0</v>
      </c>
      <c r="M239" s="271">
        <f t="shared" si="105"/>
        <v>0</v>
      </c>
      <c r="N239" s="271">
        <f t="shared" si="105"/>
        <v>0</v>
      </c>
      <c r="O239" s="271">
        <f t="shared" si="105"/>
        <v>0</v>
      </c>
      <c r="P239" s="271">
        <f t="shared" si="105"/>
        <v>0</v>
      </c>
      <c r="Q239" s="271">
        <f t="shared" si="105"/>
        <v>0</v>
      </c>
      <c r="R239" s="271">
        <f t="shared" ref="R239" si="106">R156-R9</f>
        <v>0</v>
      </c>
      <c r="S239" s="271">
        <f t="shared" si="104"/>
        <v>0</v>
      </c>
      <c r="T239" s="271">
        <f t="shared" si="104"/>
        <v>0</v>
      </c>
      <c r="U239" s="271">
        <f t="shared" si="104"/>
        <v>0</v>
      </c>
      <c r="V239" s="272">
        <f t="shared" si="104"/>
        <v>0</v>
      </c>
    </row>
    <row r="240" spans="2:22" ht="23.25" customHeight="1" x14ac:dyDescent="0.25">
      <c r="B240" s="438" t="s">
        <v>391</v>
      </c>
      <c r="C240" s="156" t="s">
        <v>392</v>
      </c>
      <c r="D240" s="212"/>
      <c r="E240" s="312"/>
      <c r="F240" s="131"/>
      <c r="G240" s="157">
        <f>SUM(H240:V240)</f>
        <v>0</v>
      </c>
      <c r="H240" s="291"/>
      <c r="I240" s="152"/>
      <c r="J240" s="152"/>
      <c r="K240" s="152"/>
      <c r="L240" s="152"/>
      <c r="M240" s="152"/>
      <c r="N240" s="152"/>
      <c r="O240" s="152"/>
      <c r="P240" s="152"/>
      <c r="Q240" s="152"/>
      <c r="R240" s="152"/>
      <c r="S240" s="152"/>
      <c r="T240" s="152"/>
      <c r="U240" s="152"/>
      <c r="V240" s="153"/>
    </row>
    <row r="241" spans="2:22" ht="30.75" customHeight="1" thickBot="1" x14ac:dyDescent="0.3">
      <c r="B241" s="439"/>
      <c r="C241" s="158"/>
      <c r="D241" s="213"/>
      <c r="E241" s="159"/>
      <c r="F241" s="160"/>
      <c r="G241" s="161"/>
      <c r="H241" s="101"/>
      <c r="I241" s="101"/>
      <c r="J241" s="101"/>
      <c r="K241" s="101"/>
      <c r="L241" s="101"/>
      <c r="M241" s="101"/>
      <c r="N241" s="101"/>
      <c r="O241" s="101"/>
      <c r="P241" s="101"/>
      <c r="Q241" s="101"/>
      <c r="R241" s="101"/>
      <c r="S241" s="101"/>
      <c r="T241" s="101"/>
      <c r="U241" s="101"/>
      <c r="V241" s="102"/>
    </row>
    <row r="242" spans="2:22" ht="15.75" thickTop="1" x14ac:dyDescent="0.25">
      <c r="B242" s="22"/>
      <c r="C242" s="23" t="s">
        <v>351</v>
      </c>
      <c r="D242" s="23"/>
      <c r="E242" s="23"/>
      <c r="F242" s="26"/>
      <c r="G242" s="6"/>
      <c r="H242" s="6"/>
      <c r="I242" s="6"/>
      <c r="J242" s="6"/>
      <c r="K242" s="6"/>
      <c r="L242" s="6"/>
      <c r="M242" s="6"/>
      <c r="N242" s="6"/>
      <c r="O242" s="6"/>
      <c r="P242" s="6"/>
      <c r="Q242" s="6"/>
      <c r="R242" s="6"/>
      <c r="S242" s="6"/>
      <c r="T242" s="6"/>
      <c r="U242" s="6"/>
      <c r="V242" s="24"/>
    </row>
    <row r="243" spans="2:22" x14ac:dyDescent="0.25">
      <c r="B243" s="22"/>
      <c r="C243" s="25" t="str">
        <f>IF('úvodní list'!F27=0,"Nevyplněn úvodní list",'úvodní list'!F27)</f>
        <v>Nevyplněn úvodní list</v>
      </c>
      <c r="D243" s="25"/>
      <c r="E243" s="25"/>
      <c r="F243" s="27"/>
      <c r="G243" s="6"/>
      <c r="H243" s="6"/>
      <c r="I243" s="6"/>
      <c r="J243" s="6"/>
      <c r="K243" s="6"/>
      <c r="L243" s="6"/>
      <c r="M243" s="6"/>
      <c r="N243" s="6"/>
      <c r="O243" s="6"/>
      <c r="P243" s="6"/>
      <c r="Q243" s="6"/>
      <c r="R243" s="6"/>
      <c r="S243" s="6"/>
      <c r="T243" s="6"/>
      <c r="U243" s="6"/>
      <c r="V243" s="24"/>
    </row>
    <row r="244" spans="2:22" x14ac:dyDescent="0.25">
      <c r="B244" s="22"/>
      <c r="C244" s="26" t="s">
        <v>352</v>
      </c>
      <c r="D244" s="26"/>
      <c r="E244" s="26"/>
      <c r="F244" s="46"/>
      <c r="G244" s="6"/>
      <c r="H244" s="6"/>
      <c r="I244" s="6"/>
      <c r="J244" s="6"/>
      <c r="K244" s="6"/>
      <c r="L244" s="6"/>
      <c r="M244" s="6"/>
      <c r="N244" s="6"/>
      <c r="O244" s="6"/>
      <c r="P244" s="6"/>
      <c r="Q244" s="6"/>
      <c r="R244" s="6"/>
      <c r="S244" s="6"/>
      <c r="T244" s="6"/>
      <c r="U244" s="6"/>
      <c r="V244" s="24"/>
    </row>
    <row r="245" spans="2:22" x14ac:dyDescent="0.25">
      <c r="B245" s="22"/>
      <c r="C245" s="27" t="str">
        <f>IF('úvodní list'!F24=0,"Nevyplněn úvodní list",'úvodní list'!F24)</f>
        <v>Ing. Gabriela Krásná, Ing. Magda Gronychová, Anna Stebnická</v>
      </c>
      <c r="D245" s="27"/>
      <c r="E245" s="27"/>
      <c r="F245" s="27"/>
      <c r="G245" s="6"/>
      <c r="H245" s="6"/>
      <c r="I245" s="6"/>
      <c r="J245" s="6"/>
      <c r="K245" s="6"/>
      <c r="L245" s="6"/>
      <c r="M245" s="6"/>
      <c r="N245" s="6"/>
      <c r="O245" s="6"/>
      <c r="P245" s="6"/>
      <c r="Q245" s="6"/>
      <c r="R245" s="6"/>
      <c r="S245" s="6"/>
      <c r="T245" s="6"/>
      <c r="U245" s="6"/>
      <c r="V245" s="24"/>
    </row>
    <row r="246" spans="2:22" ht="15.75" thickBot="1" x14ac:dyDescent="0.3">
      <c r="B246" s="91"/>
      <c r="C246" s="44"/>
      <c r="D246" s="44"/>
      <c r="E246" s="44"/>
      <c r="F246" s="44"/>
      <c r="G246" s="44"/>
      <c r="H246" s="44"/>
      <c r="I246" s="44"/>
      <c r="J246" s="44"/>
      <c r="K246" s="44"/>
      <c r="L246" s="44"/>
      <c r="M246" s="44"/>
      <c r="N246" s="44"/>
      <c r="O246" s="44"/>
      <c r="P246" s="44"/>
      <c r="Q246" s="44"/>
      <c r="R246" s="44"/>
      <c r="S246" s="44"/>
      <c r="T246" s="44"/>
      <c r="U246" s="44"/>
      <c r="V246" s="45"/>
    </row>
    <row r="247" spans="2:22" ht="15.75" thickTop="1" x14ac:dyDescent="0.25">
      <c r="C247" s="3"/>
      <c r="D247" s="3"/>
      <c r="E247" s="3"/>
      <c r="F247" s="3"/>
    </row>
    <row r="248" spans="2:22" x14ac:dyDescent="0.25">
      <c r="C248" s="3"/>
      <c r="D248" s="3"/>
      <c r="E248" s="3"/>
      <c r="F248" s="3"/>
    </row>
    <row r="249" spans="2:22" x14ac:dyDescent="0.25">
      <c r="C249" s="3"/>
      <c r="D249" s="3"/>
      <c r="E249" s="3"/>
      <c r="F249" s="3"/>
    </row>
    <row r="250" spans="2:22" x14ac:dyDescent="0.25">
      <c r="C250" s="3"/>
      <c r="D250" s="3"/>
      <c r="E250" s="3"/>
      <c r="F250" s="3"/>
    </row>
    <row r="251" spans="2:22" x14ac:dyDescent="0.25">
      <c r="C251" s="3"/>
      <c r="D251" s="3"/>
      <c r="E251" s="3"/>
      <c r="F251" s="3"/>
    </row>
    <row r="252" spans="2:22" s="227" customFormat="1" x14ac:dyDescent="0.25"/>
    <row r="253" spans="2:22" s="227" customFormat="1" x14ac:dyDescent="0.25"/>
    <row r="254" spans="2:22" s="227" customFormat="1" x14ac:dyDescent="0.25"/>
    <row r="255" spans="2:22" s="227" customFormat="1" x14ac:dyDescent="0.25"/>
    <row r="256" spans="2:22" s="227" customFormat="1" x14ac:dyDescent="0.25"/>
    <row r="257" s="227" customFormat="1" x14ac:dyDescent="0.25"/>
    <row r="258" s="227" customFormat="1" x14ac:dyDescent="0.25"/>
    <row r="259" s="227" customFormat="1" x14ac:dyDescent="0.25"/>
    <row r="260" s="227" customFormat="1" x14ac:dyDescent="0.25"/>
    <row r="261" s="227" customFormat="1" x14ac:dyDescent="0.25"/>
    <row r="262" s="227" customFormat="1" x14ac:dyDescent="0.25"/>
    <row r="263" s="227" customFormat="1" x14ac:dyDescent="0.25"/>
    <row r="264" s="227" customFormat="1" x14ac:dyDescent="0.25"/>
    <row r="265" s="227" customFormat="1" x14ac:dyDescent="0.25"/>
    <row r="266" s="227" customFormat="1" x14ac:dyDescent="0.25"/>
    <row r="267" s="227" customFormat="1" x14ac:dyDescent="0.25"/>
    <row r="268" s="227" customFormat="1" x14ac:dyDescent="0.25"/>
    <row r="269" s="227" customFormat="1" x14ac:dyDescent="0.25"/>
    <row r="270" s="227" customFormat="1" x14ac:dyDescent="0.25"/>
    <row r="271" s="227" customFormat="1" x14ac:dyDescent="0.25"/>
    <row r="272" s="227" customFormat="1" x14ac:dyDescent="0.25"/>
    <row r="273" s="227" customFormat="1" x14ac:dyDescent="0.25"/>
    <row r="274" s="227" customFormat="1" x14ac:dyDescent="0.25"/>
    <row r="275" s="227" customFormat="1" x14ac:dyDescent="0.25"/>
    <row r="276" s="227" customFormat="1" x14ac:dyDescent="0.25"/>
    <row r="277" s="227" customFormat="1" x14ac:dyDescent="0.25"/>
    <row r="278" s="227" customFormat="1" x14ac:dyDescent="0.25"/>
    <row r="279" s="227" customFormat="1" x14ac:dyDescent="0.25"/>
    <row r="280" s="227" customFormat="1" x14ac:dyDescent="0.25"/>
    <row r="281" s="227" customFormat="1" x14ac:dyDescent="0.25"/>
    <row r="282" s="227" customFormat="1" x14ac:dyDescent="0.25"/>
    <row r="283" s="227" customFormat="1" x14ac:dyDescent="0.25"/>
    <row r="284" s="227" customFormat="1" x14ac:dyDescent="0.25"/>
    <row r="285" s="227" customFormat="1" x14ac:dyDescent="0.25"/>
    <row r="286" s="227" customFormat="1" x14ac:dyDescent="0.25"/>
    <row r="287" s="227" customFormat="1" x14ac:dyDescent="0.25"/>
    <row r="288" s="227" customFormat="1" x14ac:dyDescent="0.25"/>
    <row r="289" s="227" customFormat="1" x14ac:dyDescent="0.25"/>
    <row r="290" s="227" customFormat="1" x14ac:dyDescent="0.25"/>
    <row r="291" s="227" customFormat="1" x14ac:dyDescent="0.25"/>
    <row r="292" s="227" customFormat="1" x14ac:dyDescent="0.25"/>
    <row r="293" s="227" customFormat="1" x14ac:dyDescent="0.25"/>
    <row r="294" s="227" customFormat="1" x14ac:dyDescent="0.25"/>
    <row r="295" s="227" customFormat="1" x14ac:dyDescent="0.25"/>
    <row r="296" s="227" customFormat="1" x14ac:dyDescent="0.25"/>
    <row r="297" s="227" customFormat="1" x14ac:dyDescent="0.25"/>
    <row r="298" s="227" customFormat="1" x14ac:dyDescent="0.25"/>
    <row r="299" s="227" customFormat="1" x14ac:dyDescent="0.25"/>
    <row r="300" s="227" customFormat="1" x14ac:dyDescent="0.25"/>
    <row r="301" s="227" customFormat="1" x14ac:dyDescent="0.25"/>
    <row r="302" s="227" customFormat="1" x14ac:dyDescent="0.25"/>
    <row r="303" s="227" customFormat="1" x14ac:dyDescent="0.25"/>
    <row r="304" s="227" customFormat="1" x14ac:dyDescent="0.25"/>
    <row r="305" s="227" customFormat="1" x14ac:dyDescent="0.25"/>
    <row r="306" s="227" customFormat="1" x14ac:dyDescent="0.25"/>
    <row r="307" s="227" customFormat="1" x14ac:dyDescent="0.25"/>
    <row r="308" s="227" customFormat="1" x14ac:dyDescent="0.25"/>
    <row r="309" s="227" customFormat="1" x14ac:dyDescent="0.25"/>
    <row r="310" s="227" customFormat="1" x14ac:dyDescent="0.25"/>
    <row r="311" s="227" customFormat="1" x14ac:dyDescent="0.25"/>
    <row r="312" s="227" customFormat="1" x14ac:dyDescent="0.25"/>
    <row r="313" s="227" customFormat="1" x14ac:dyDescent="0.25"/>
    <row r="314" s="227" customFormat="1" x14ac:dyDescent="0.25"/>
    <row r="315" s="227" customFormat="1" x14ac:dyDescent="0.25"/>
    <row r="316" s="227" customFormat="1" x14ac:dyDescent="0.25"/>
    <row r="317" s="227" customFormat="1" x14ac:dyDescent="0.25"/>
    <row r="318" s="227" customFormat="1" x14ac:dyDescent="0.25"/>
    <row r="319" s="227" customFormat="1" x14ac:dyDescent="0.25"/>
    <row r="320" s="227" customFormat="1" x14ac:dyDescent="0.25"/>
    <row r="321" s="227" customFormat="1" x14ac:dyDescent="0.25"/>
    <row r="322" s="227" customFormat="1" x14ac:dyDescent="0.25"/>
    <row r="323" s="227" customFormat="1" x14ac:dyDescent="0.25"/>
    <row r="324" s="227" customFormat="1" x14ac:dyDescent="0.25"/>
    <row r="325" s="227" customFormat="1" x14ac:dyDescent="0.25"/>
    <row r="326" s="227" customFormat="1" x14ac:dyDescent="0.25"/>
    <row r="327" s="227" customFormat="1" x14ac:dyDescent="0.25"/>
    <row r="328" s="227" customFormat="1" x14ac:dyDescent="0.25"/>
    <row r="329" s="227" customFormat="1" x14ac:dyDescent="0.25"/>
    <row r="330" s="227" customFormat="1" x14ac:dyDescent="0.25"/>
    <row r="331" s="227" customFormat="1" x14ac:dyDescent="0.25"/>
    <row r="332" s="227" customFormat="1" x14ac:dyDescent="0.25"/>
    <row r="333" s="227" customFormat="1" x14ac:dyDescent="0.25"/>
    <row r="334" s="227" customFormat="1" x14ac:dyDescent="0.25"/>
    <row r="335" s="227" customFormat="1" x14ac:dyDescent="0.25"/>
    <row r="336" s="227" customFormat="1" x14ac:dyDescent="0.25"/>
    <row r="337" s="227" customFormat="1" x14ac:dyDescent="0.25"/>
    <row r="338" s="227" customFormat="1" x14ac:dyDescent="0.25"/>
    <row r="339" s="227" customFormat="1" x14ac:dyDescent="0.25"/>
    <row r="340" s="227" customFormat="1" x14ac:dyDescent="0.25"/>
    <row r="341" s="227" customFormat="1" x14ac:dyDescent="0.25"/>
    <row r="342" s="227" customFormat="1" x14ac:dyDescent="0.25"/>
    <row r="343" s="227" customFormat="1" x14ac:dyDescent="0.25"/>
    <row r="344" s="227" customFormat="1" x14ac:dyDescent="0.25"/>
    <row r="345" s="227" customFormat="1" x14ac:dyDescent="0.25"/>
    <row r="346" s="227" customFormat="1" x14ac:dyDescent="0.25"/>
    <row r="347" s="227" customFormat="1" x14ac:dyDescent="0.25"/>
    <row r="348" s="227" customFormat="1" x14ac:dyDescent="0.25"/>
    <row r="349" s="227" customFormat="1" x14ac:dyDescent="0.25"/>
    <row r="350" s="227" customFormat="1" x14ac:dyDescent="0.25"/>
    <row r="351" s="227" customFormat="1" x14ac:dyDescent="0.25"/>
    <row r="352" s="227" customFormat="1" x14ac:dyDescent="0.25"/>
    <row r="353" s="227" customFormat="1" x14ac:dyDescent="0.25"/>
    <row r="354" s="227" customFormat="1" x14ac:dyDescent="0.25"/>
    <row r="355" s="227" customFormat="1" x14ac:dyDescent="0.25"/>
    <row r="356" s="227" customFormat="1" x14ac:dyDescent="0.25"/>
    <row r="357" s="227" customFormat="1" x14ac:dyDescent="0.25"/>
    <row r="358" s="227" customFormat="1" x14ac:dyDescent="0.25"/>
    <row r="359" s="227" customFormat="1" x14ac:dyDescent="0.25"/>
    <row r="360" s="227" customFormat="1" x14ac:dyDescent="0.25"/>
    <row r="361" s="227" customFormat="1" x14ac:dyDescent="0.25"/>
    <row r="362" s="227" customFormat="1" x14ac:dyDescent="0.25"/>
    <row r="363" s="227" customFormat="1" x14ac:dyDescent="0.25"/>
    <row r="364" s="227" customFormat="1" x14ac:dyDescent="0.25"/>
    <row r="365" s="227" customFormat="1" x14ac:dyDescent="0.25"/>
    <row r="366" s="227" customFormat="1" x14ac:dyDescent="0.25"/>
    <row r="367" s="227" customFormat="1" x14ac:dyDescent="0.25"/>
    <row r="368" s="227" customFormat="1" x14ac:dyDescent="0.25"/>
    <row r="369" s="227" customFormat="1" x14ac:dyDescent="0.25"/>
    <row r="370" s="227" customFormat="1" x14ac:dyDescent="0.25"/>
    <row r="371" s="227" customFormat="1" x14ac:dyDescent="0.25"/>
    <row r="372" s="227" customFormat="1" x14ac:dyDescent="0.25"/>
    <row r="373" s="227" customFormat="1" x14ac:dyDescent="0.25"/>
    <row r="374" s="227" customFormat="1" x14ac:dyDescent="0.25"/>
    <row r="375" s="227" customFormat="1" x14ac:dyDescent="0.25"/>
    <row r="376" s="227" customFormat="1" x14ac:dyDescent="0.25"/>
    <row r="377" s="227" customFormat="1" x14ac:dyDescent="0.25"/>
    <row r="378" s="227" customFormat="1" x14ac:dyDescent="0.25"/>
    <row r="379" s="227" customFormat="1" x14ac:dyDescent="0.25"/>
    <row r="380" s="227" customFormat="1" x14ac:dyDescent="0.25"/>
    <row r="381" s="227" customFormat="1" x14ac:dyDescent="0.25"/>
    <row r="382" s="227" customFormat="1" x14ac:dyDescent="0.25"/>
    <row r="383" s="227" customFormat="1" x14ac:dyDescent="0.25"/>
    <row r="384" s="227" customFormat="1" x14ac:dyDescent="0.25"/>
    <row r="385" s="227" customFormat="1" x14ac:dyDescent="0.25"/>
    <row r="386" s="227" customFormat="1" x14ac:dyDescent="0.25"/>
    <row r="387" s="227" customFormat="1" x14ac:dyDescent="0.25"/>
    <row r="388" s="227" customFormat="1" x14ac:dyDescent="0.25"/>
    <row r="389" s="227" customFormat="1" x14ac:dyDescent="0.25"/>
    <row r="390" s="227" customFormat="1" x14ac:dyDescent="0.25"/>
    <row r="391" s="227" customFormat="1" x14ac:dyDescent="0.25"/>
    <row r="392" s="227" customFormat="1" x14ac:dyDescent="0.25"/>
    <row r="393" s="227" customFormat="1" x14ac:dyDescent="0.25"/>
    <row r="394" s="227" customFormat="1" x14ac:dyDescent="0.25"/>
    <row r="395" s="227" customFormat="1" x14ac:dyDescent="0.25"/>
    <row r="396" s="227" customFormat="1" x14ac:dyDescent="0.25"/>
    <row r="397" s="227" customFormat="1" x14ac:dyDescent="0.25"/>
    <row r="398" s="227" customFormat="1" x14ac:dyDescent="0.25"/>
    <row r="399" s="227" customFormat="1" x14ac:dyDescent="0.25"/>
    <row r="400" s="227" customFormat="1" x14ac:dyDescent="0.25"/>
    <row r="401" s="227" customFormat="1" x14ac:dyDescent="0.25"/>
    <row r="402" s="227" customFormat="1" x14ac:dyDescent="0.25"/>
    <row r="403" s="227" customFormat="1" x14ac:dyDescent="0.25"/>
    <row r="404" s="227" customFormat="1" x14ac:dyDescent="0.25"/>
    <row r="405" s="227" customFormat="1" x14ac:dyDescent="0.25"/>
    <row r="406" s="227" customFormat="1" x14ac:dyDescent="0.25"/>
    <row r="407" s="227" customFormat="1" x14ac:dyDescent="0.25"/>
    <row r="408" s="227" customFormat="1" x14ac:dyDescent="0.25"/>
    <row r="409" s="227" customFormat="1" x14ac:dyDescent="0.25"/>
    <row r="410" s="227" customFormat="1" x14ac:dyDescent="0.25"/>
    <row r="411" s="227" customFormat="1" x14ac:dyDescent="0.25"/>
    <row r="412" s="227" customFormat="1" x14ac:dyDescent="0.25"/>
    <row r="413" s="227" customFormat="1" x14ac:dyDescent="0.25"/>
    <row r="414" s="227" customFormat="1" x14ac:dyDescent="0.25"/>
    <row r="415" s="227" customFormat="1" x14ac:dyDescent="0.25"/>
    <row r="416" s="227" customFormat="1" x14ac:dyDescent="0.25"/>
    <row r="417" s="227" customFormat="1" x14ac:dyDescent="0.25"/>
    <row r="418" s="227" customFormat="1" x14ac:dyDescent="0.25"/>
    <row r="419" s="227" customFormat="1" x14ac:dyDescent="0.25"/>
    <row r="420" s="227" customFormat="1" x14ac:dyDescent="0.25"/>
    <row r="421" s="227" customFormat="1" x14ac:dyDescent="0.25"/>
    <row r="422" s="227" customFormat="1" x14ac:dyDescent="0.25"/>
    <row r="423" s="227" customFormat="1" x14ac:dyDescent="0.25"/>
    <row r="424" s="227" customFormat="1" x14ac:dyDescent="0.25"/>
    <row r="425" s="227" customFormat="1" x14ac:dyDescent="0.25"/>
    <row r="426" s="227" customFormat="1" x14ac:dyDescent="0.25"/>
    <row r="427" s="227" customFormat="1" x14ac:dyDescent="0.25"/>
    <row r="428" s="227" customFormat="1" x14ac:dyDescent="0.25"/>
    <row r="429" s="227" customFormat="1" x14ac:dyDescent="0.25"/>
    <row r="430" s="227" customFormat="1" x14ac:dyDescent="0.25"/>
    <row r="431" s="227" customFormat="1" x14ac:dyDescent="0.25"/>
    <row r="432" s="227" customFormat="1" x14ac:dyDescent="0.25"/>
    <row r="433" s="227" customFormat="1" x14ac:dyDescent="0.25"/>
    <row r="434" s="227" customFormat="1" x14ac:dyDescent="0.25"/>
    <row r="435" s="227" customFormat="1" x14ac:dyDescent="0.25"/>
    <row r="436" s="227" customFormat="1" x14ac:dyDescent="0.25"/>
    <row r="437" s="227" customFormat="1" x14ac:dyDescent="0.25"/>
    <row r="438" s="227" customFormat="1" x14ac:dyDescent="0.25"/>
    <row r="439" s="227" customFormat="1" x14ac:dyDescent="0.25"/>
    <row r="440" s="227" customFormat="1" x14ac:dyDescent="0.25"/>
    <row r="441" s="227" customFormat="1" x14ac:dyDescent="0.25"/>
    <row r="442" s="227" customFormat="1" x14ac:dyDescent="0.25"/>
    <row r="443" s="227" customFormat="1" x14ac:dyDescent="0.25"/>
    <row r="444" s="227" customFormat="1" x14ac:dyDescent="0.25"/>
    <row r="445" s="227" customFormat="1" x14ac:dyDescent="0.25"/>
    <row r="446" s="227" customFormat="1" x14ac:dyDescent="0.25"/>
    <row r="447" s="227" customFormat="1" x14ac:dyDescent="0.25"/>
    <row r="448" s="227" customFormat="1" x14ac:dyDescent="0.25"/>
    <row r="449" s="227" customFormat="1" x14ac:dyDescent="0.25"/>
    <row r="450" s="227" customFormat="1" x14ac:dyDescent="0.25"/>
    <row r="451" s="227" customFormat="1" x14ac:dyDescent="0.25"/>
    <row r="452" s="227" customFormat="1" x14ac:dyDescent="0.25"/>
    <row r="453" s="227" customFormat="1" x14ac:dyDescent="0.25"/>
    <row r="454" s="227" customFormat="1" x14ac:dyDescent="0.25"/>
    <row r="455" s="227" customFormat="1" x14ac:dyDescent="0.25"/>
    <row r="456" s="227" customFormat="1" x14ac:dyDescent="0.25"/>
    <row r="457" s="227" customFormat="1" x14ac:dyDescent="0.25"/>
    <row r="458" s="227" customFormat="1" x14ac:dyDescent="0.25"/>
    <row r="459" s="227" customFormat="1" x14ac:dyDescent="0.25"/>
    <row r="460" s="227" customFormat="1" x14ac:dyDescent="0.25"/>
    <row r="461" s="227" customFormat="1" x14ac:dyDescent="0.25"/>
    <row r="462" s="227" customFormat="1" x14ac:dyDescent="0.25"/>
    <row r="463" s="227" customFormat="1" x14ac:dyDescent="0.25"/>
    <row r="464" s="227" customFormat="1" x14ac:dyDescent="0.25"/>
    <row r="465" s="227" customFormat="1" x14ac:dyDescent="0.25"/>
    <row r="466" s="227" customFormat="1" x14ac:dyDescent="0.25"/>
    <row r="467" s="227" customFormat="1" x14ac:dyDescent="0.25"/>
    <row r="468" s="227" customFormat="1" x14ac:dyDescent="0.25"/>
    <row r="469" s="227" customFormat="1" x14ac:dyDescent="0.25"/>
    <row r="470" s="227" customFormat="1" x14ac:dyDescent="0.25"/>
    <row r="471" s="227" customFormat="1" x14ac:dyDescent="0.25"/>
    <row r="472" s="227" customFormat="1" x14ac:dyDescent="0.25"/>
    <row r="473" s="227" customFormat="1" x14ac:dyDescent="0.25"/>
    <row r="474" s="227" customFormat="1" x14ac:dyDescent="0.25"/>
    <row r="475" s="227" customFormat="1" x14ac:dyDescent="0.25"/>
    <row r="476" s="227" customFormat="1" x14ac:dyDescent="0.25"/>
    <row r="477" s="227" customFormat="1" x14ac:dyDescent="0.25"/>
    <row r="478" s="227" customFormat="1" x14ac:dyDescent="0.25"/>
    <row r="479" s="227" customFormat="1" x14ac:dyDescent="0.25"/>
    <row r="480" s="227" customFormat="1" x14ac:dyDescent="0.25"/>
    <row r="481" s="227" customFormat="1" x14ac:dyDescent="0.25"/>
    <row r="482" s="227" customFormat="1" x14ac:dyDescent="0.25"/>
    <row r="483" s="227" customFormat="1" x14ac:dyDescent="0.25"/>
    <row r="484" s="227" customFormat="1" x14ac:dyDescent="0.25"/>
    <row r="485" s="227" customFormat="1" x14ac:dyDescent="0.25"/>
    <row r="486" s="227" customFormat="1" x14ac:dyDescent="0.25"/>
    <row r="487" s="227" customFormat="1" x14ac:dyDescent="0.25"/>
    <row r="488" s="227" customFormat="1" x14ac:dyDescent="0.25"/>
    <row r="489" s="227" customFormat="1" x14ac:dyDescent="0.25"/>
    <row r="490" s="227" customFormat="1" x14ac:dyDescent="0.25"/>
    <row r="491" s="227" customFormat="1" x14ac:dyDescent="0.25"/>
    <row r="492" s="227" customFormat="1" x14ac:dyDescent="0.25"/>
    <row r="493" s="227" customFormat="1" x14ac:dyDescent="0.25"/>
    <row r="494" s="227" customFormat="1" x14ac:dyDescent="0.25"/>
    <row r="495" s="227" customFormat="1" x14ac:dyDescent="0.25"/>
    <row r="496" s="227" customFormat="1" x14ac:dyDescent="0.25"/>
    <row r="497" s="227" customFormat="1" x14ac:dyDescent="0.25"/>
    <row r="498" s="227" customFormat="1" x14ac:dyDescent="0.25"/>
    <row r="499" s="227" customFormat="1" x14ac:dyDescent="0.25"/>
    <row r="500" s="227" customFormat="1" x14ac:dyDescent="0.25"/>
    <row r="501" s="227" customFormat="1" x14ac:dyDescent="0.25"/>
    <row r="502" s="227" customFormat="1" x14ac:dyDescent="0.25"/>
    <row r="503" s="227" customFormat="1" x14ac:dyDescent="0.25"/>
    <row r="504" s="227" customFormat="1" x14ac:dyDescent="0.25"/>
    <row r="505" s="227" customFormat="1" x14ac:dyDescent="0.25"/>
    <row r="506" s="227" customFormat="1" x14ac:dyDescent="0.25"/>
    <row r="507" s="227" customFormat="1" x14ac:dyDescent="0.25"/>
    <row r="508" s="227" customFormat="1" x14ac:dyDescent="0.25"/>
    <row r="509" s="227" customFormat="1" x14ac:dyDescent="0.25"/>
    <row r="510" s="227" customFormat="1" x14ac:dyDescent="0.25"/>
    <row r="511" s="227" customFormat="1" x14ac:dyDescent="0.25"/>
    <row r="512" s="227" customFormat="1" x14ac:dyDescent="0.25"/>
    <row r="513" s="227" customFormat="1" x14ac:dyDescent="0.25"/>
    <row r="514" s="227" customFormat="1" x14ac:dyDescent="0.25"/>
    <row r="515" s="227" customFormat="1" x14ac:dyDescent="0.25"/>
    <row r="516" s="227" customFormat="1" x14ac:dyDescent="0.25"/>
    <row r="517" s="227" customFormat="1" x14ac:dyDescent="0.25"/>
    <row r="518" s="227" customFormat="1" x14ac:dyDescent="0.25"/>
    <row r="519" s="227" customFormat="1" x14ac:dyDescent="0.25"/>
    <row r="520" s="227" customFormat="1" x14ac:dyDescent="0.25"/>
    <row r="521" s="227" customFormat="1" x14ac:dyDescent="0.25"/>
    <row r="522" s="227" customFormat="1" x14ac:dyDescent="0.25"/>
    <row r="523" s="227" customFormat="1" x14ac:dyDescent="0.25"/>
    <row r="524" s="227" customFormat="1" x14ac:dyDescent="0.25"/>
    <row r="525" s="227" customFormat="1" x14ac:dyDescent="0.25"/>
    <row r="526" s="227" customFormat="1" x14ac:dyDescent="0.25"/>
    <row r="527" s="227" customFormat="1" x14ac:dyDescent="0.25"/>
    <row r="528" s="227" customFormat="1" x14ac:dyDescent="0.25"/>
    <row r="529" s="227" customFormat="1" x14ac:dyDescent="0.25"/>
    <row r="530" s="227" customFormat="1" x14ac:dyDescent="0.25"/>
    <row r="531" s="227" customFormat="1" x14ac:dyDescent="0.25"/>
    <row r="532" s="227" customFormat="1" x14ac:dyDescent="0.25"/>
    <row r="533" s="227" customFormat="1" x14ac:dyDescent="0.25"/>
    <row r="534" s="227" customFormat="1" x14ac:dyDescent="0.25"/>
    <row r="535" s="227" customFormat="1" x14ac:dyDescent="0.25"/>
    <row r="536" s="227" customFormat="1" x14ac:dyDescent="0.25"/>
    <row r="537" s="227" customFormat="1" x14ac:dyDescent="0.25"/>
    <row r="538" s="227" customFormat="1" x14ac:dyDescent="0.25"/>
    <row r="539" s="227" customFormat="1" x14ac:dyDescent="0.25"/>
    <row r="540" s="227" customFormat="1" x14ac:dyDescent="0.25"/>
    <row r="541" s="227" customFormat="1" x14ac:dyDescent="0.25"/>
    <row r="542" s="227" customFormat="1" x14ac:dyDescent="0.25"/>
    <row r="543" s="227" customFormat="1" x14ac:dyDescent="0.25"/>
    <row r="544" s="227" customFormat="1" x14ac:dyDescent="0.25"/>
    <row r="545" s="227" customFormat="1" x14ac:dyDescent="0.25"/>
    <row r="546" s="227" customFormat="1" x14ac:dyDescent="0.25"/>
    <row r="547" s="227" customFormat="1" x14ac:dyDescent="0.25"/>
    <row r="548" s="227" customFormat="1" x14ac:dyDescent="0.25"/>
    <row r="549" s="227" customFormat="1" x14ac:dyDescent="0.25"/>
    <row r="550" s="227" customFormat="1" x14ac:dyDescent="0.25"/>
    <row r="551" s="227" customFormat="1" x14ac:dyDescent="0.25"/>
    <row r="552" s="227" customFormat="1" x14ac:dyDescent="0.25"/>
    <row r="553" s="227" customFormat="1" x14ac:dyDescent="0.25"/>
    <row r="554" s="227" customFormat="1" x14ac:dyDescent="0.25"/>
    <row r="555" s="227" customFormat="1" x14ac:dyDescent="0.25"/>
    <row r="556" s="227" customFormat="1" x14ac:dyDescent="0.25"/>
    <row r="557" s="227" customFormat="1" x14ac:dyDescent="0.25"/>
    <row r="558" s="227" customFormat="1" x14ac:dyDescent="0.25"/>
    <row r="559" s="227" customFormat="1" x14ac:dyDescent="0.25"/>
    <row r="560" s="227" customFormat="1" x14ac:dyDescent="0.25"/>
    <row r="561" s="227" customFormat="1" x14ac:dyDescent="0.25"/>
    <row r="562" s="227" customFormat="1" x14ac:dyDescent="0.25"/>
    <row r="563" s="227" customFormat="1" x14ac:dyDescent="0.25"/>
    <row r="564" s="227" customFormat="1" x14ac:dyDescent="0.25"/>
    <row r="565" s="227" customFormat="1" x14ac:dyDescent="0.25"/>
    <row r="566" s="227" customFormat="1" x14ac:dyDescent="0.25"/>
    <row r="567" s="227" customFormat="1" x14ac:dyDescent="0.25"/>
    <row r="568" s="227" customFormat="1" x14ac:dyDescent="0.25"/>
    <row r="569" s="227" customFormat="1" x14ac:dyDescent="0.25"/>
    <row r="570" s="227" customFormat="1" x14ac:dyDescent="0.25"/>
    <row r="571" s="227" customFormat="1" x14ac:dyDescent="0.25"/>
    <row r="572" s="227" customFormat="1" x14ac:dyDescent="0.25"/>
    <row r="573" s="227" customFormat="1" x14ac:dyDescent="0.25"/>
    <row r="574" s="227" customFormat="1" x14ac:dyDescent="0.25"/>
    <row r="575" s="227" customFormat="1" x14ac:dyDescent="0.25"/>
    <row r="576" s="227" customFormat="1" x14ac:dyDescent="0.25"/>
    <row r="577" s="227" customFormat="1" x14ac:dyDescent="0.25"/>
    <row r="578" s="227" customFormat="1" x14ac:dyDescent="0.25"/>
    <row r="579" s="227" customFormat="1" x14ac:dyDescent="0.25"/>
    <row r="580" s="227" customFormat="1" x14ac:dyDescent="0.25"/>
    <row r="581" s="227" customFormat="1" x14ac:dyDescent="0.25"/>
    <row r="582" s="227" customFormat="1" x14ac:dyDescent="0.25"/>
    <row r="583" s="227" customFormat="1" x14ac:dyDescent="0.25"/>
    <row r="584" s="227" customFormat="1" x14ac:dyDescent="0.25"/>
    <row r="585" s="227" customFormat="1" x14ac:dyDescent="0.25"/>
    <row r="586" s="227" customFormat="1" x14ac:dyDescent="0.25"/>
    <row r="587" s="227" customFormat="1" x14ac:dyDescent="0.25"/>
    <row r="588" s="227" customFormat="1" x14ac:dyDescent="0.25"/>
    <row r="589" s="227" customFormat="1" x14ac:dyDescent="0.25"/>
    <row r="590" s="227" customFormat="1" x14ac:dyDescent="0.25"/>
    <row r="591" s="227" customFormat="1" x14ac:dyDescent="0.25"/>
    <row r="592" s="227" customFormat="1" x14ac:dyDescent="0.25"/>
    <row r="593" s="227" customFormat="1" x14ac:dyDescent="0.25"/>
    <row r="594" s="227" customFormat="1" x14ac:dyDescent="0.25"/>
    <row r="595" s="227" customFormat="1" x14ac:dyDescent="0.25"/>
    <row r="596" s="227" customFormat="1" x14ac:dyDescent="0.25"/>
    <row r="597" s="227" customFormat="1" x14ac:dyDescent="0.25"/>
    <row r="598" s="227" customFormat="1" x14ac:dyDescent="0.25"/>
    <row r="599" s="227" customFormat="1" x14ac:dyDescent="0.25"/>
    <row r="600" s="227" customFormat="1" x14ac:dyDescent="0.25"/>
    <row r="601" s="227" customFormat="1" x14ac:dyDescent="0.25"/>
    <row r="602" s="227" customFormat="1" x14ac:dyDescent="0.25"/>
    <row r="603" s="227" customFormat="1" x14ac:dyDescent="0.25"/>
    <row r="604" s="227" customFormat="1" x14ac:dyDescent="0.25"/>
    <row r="605" s="227" customFormat="1" x14ac:dyDescent="0.25"/>
    <row r="606" s="227" customFormat="1" x14ac:dyDescent="0.25"/>
    <row r="607" s="227" customFormat="1" x14ac:dyDescent="0.25"/>
    <row r="608" s="227" customFormat="1" x14ac:dyDescent="0.25"/>
    <row r="609" s="227" customFormat="1" x14ac:dyDescent="0.25"/>
    <row r="610" s="227" customFormat="1" x14ac:dyDescent="0.25"/>
    <row r="611" s="227" customFormat="1" x14ac:dyDescent="0.25"/>
    <row r="612" s="227" customFormat="1" x14ac:dyDescent="0.25"/>
    <row r="613" s="227" customFormat="1" x14ac:dyDescent="0.25"/>
    <row r="614" s="227" customFormat="1" x14ac:dyDescent="0.25"/>
    <row r="615" s="227" customFormat="1" x14ac:dyDescent="0.25"/>
    <row r="616" s="227" customFormat="1" x14ac:dyDescent="0.25"/>
    <row r="617" s="227" customFormat="1" x14ac:dyDescent="0.25"/>
    <row r="618" s="227" customFormat="1" x14ac:dyDescent="0.25"/>
    <row r="619" s="227" customFormat="1" x14ac:dyDescent="0.25"/>
    <row r="620" s="227" customFormat="1" x14ac:dyDescent="0.25"/>
    <row r="621" s="227" customFormat="1" x14ac:dyDescent="0.25"/>
    <row r="622" s="227" customFormat="1" x14ac:dyDescent="0.25"/>
    <row r="623" s="227" customFormat="1" x14ac:dyDescent="0.25"/>
    <row r="624" s="227" customFormat="1" x14ac:dyDescent="0.25"/>
    <row r="625" s="227" customFormat="1" x14ac:dyDescent="0.25"/>
    <row r="626" s="227" customFormat="1" x14ac:dyDescent="0.25"/>
    <row r="627" s="227" customFormat="1" x14ac:dyDescent="0.25"/>
    <row r="628" s="227" customFormat="1" x14ac:dyDescent="0.25"/>
    <row r="629" s="227" customFormat="1" x14ac:dyDescent="0.25"/>
    <row r="630" s="227" customFormat="1" x14ac:dyDescent="0.25"/>
    <row r="631" s="227" customFormat="1" x14ac:dyDescent="0.25"/>
    <row r="632" s="227" customFormat="1" x14ac:dyDescent="0.25"/>
    <row r="633" s="227" customFormat="1" x14ac:dyDescent="0.25"/>
    <row r="634" s="227" customFormat="1" x14ac:dyDescent="0.25"/>
    <row r="635" s="227" customFormat="1" x14ac:dyDescent="0.25"/>
    <row r="636" s="227" customFormat="1" x14ac:dyDescent="0.25"/>
    <row r="637" s="227" customFormat="1" x14ac:dyDescent="0.25"/>
    <row r="638" s="227" customFormat="1" x14ac:dyDescent="0.25"/>
    <row r="639" s="227" customFormat="1" x14ac:dyDescent="0.25"/>
    <row r="640" s="227" customFormat="1" x14ac:dyDescent="0.25"/>
    <row r="641" s="227" customFormat="1" x14ac:dyDescent="0.25"/>
    <row r="642" s="227" customFormat="1" x14ac:dyDescent="0.25"/>
    <row r="643" s="227" customFormat="1" x14ac:dyDescent="0.25"/>
    <row r="644" s="227" customFormat="1" x14ac:dyDescent="0.25"/>
    <row r="645" s="227" customFormat="1" x14ac:dyDescent="0.25"/>
    <row r="646" s="227" customFormat="1" x14ac:dyDescent="0.25"/>
    <row r="647" s="227" customFormat="1" x14ac:dyDescent="0.25"/>
    <row r="648" s="227" customFormat="1" x14ac:dyDescent="0.25"/>
    <row r="649" s="227" customFormat="1" x14ac:dyDescent="0.25"/>
    <row r="650" s="227" customFormat="1" x14ac:dyDescent="0.25"/>
    <row r="651" s="227" customFormat="1" x14ac:dyDescent="0.25"/>
    <row r="652" s="227" customFormat="1" x14ac:dyDescent="0.25"/>
    <row r="653" s="227" customFormat="1" x14ac:dyDescent="0.25"/>
    <row r="654" s="227" customFormat="1" x14ac:dyDescent="0.25"/>
    <row r="655" s="227" customFormat="1" x14ac:dyDescent="0.25"/>
    <row r="656" s="227" customFormat="1" x14ac:dyDescent="0.25"/>
    <row r="657" s="227" customFormat="1" x14ac:dyDescent="0.25"/>
    <row r="658" s="227" customFormat="1" x14ac:dyDescent="0.25"/>
    <row r="659" s="227" customFormat="1" x14ac:dyDescent="0.25"/>
    <row r="660" s="227" customFormat="1" x14ac:dyDescent="0.25"/>
    <row r="661" s="227" customFormat="1" x14ac:dyDescent="0.25"/>
    <row r="662" s="227" customFormat="1" x14ac:dyDescent="0.25"/>
    <row r="663" s="227" customFormat="1" x14ac:dyDescent="0.25"/>
    <row r="664" s="227" customFormat="1" x14ac:dyDescent="0.25"/>
    <row r="665" s="227" customFormat="1" x14ac:dyDescent="0.25"/>
    <row r="666" s="227" customFormat="1" x14ac:dyDescent="0.25"/>
    <row r="667" s="227" customFormat="1" x14ac:dyDescent="0.25"/>
    <row r="668" s="227" customFormat="1" x14ac:dyDescent="0.25"/>
  </sheetData>
  <sheetProtection algorithmName="SHA-512" hashValue="JQmQM6KR1oQbG3Y7gooQj/XvURM/CLuA2lAwDGPbRuvgp6AerbmGWuJWRqM5QwBXiYSwgS24HfPSmq17lHzRxw==" saltValue="hc2QTsY4Kmm0hWPaDEv4NQ==" spinCount="100000" sheet="1" formatCells="0" formatColumns="0" selectLockedCells="1"/>
  <mergeCells count="107">
    <mergeCell ref="B240:B241"/>
    <mergeCell ref="B8:C8"/>
    <mergeCell ref="B5:C7"/>
    <mergeCell ref="B39:C39"/>
    <mergeCell ref="B40:C40"/>
    <mergeCell ref="B41:C41"/>
    <mergeCell ref="B61:B63"/>
    <mergeCell ref="B64:C64"/>
    <mergeCell ref="B65:C65"/>
    <mergeCell ref="B194:C194"/>
    <mergeCell ref="B206:C206"/>
    <mergeCell ref="B207:C207"/>
    <mergeCell ref="B239:C239"/>
    <mergeCell ref="B238:C238"/>
    <mergeCell ref="B210:C210"/>
    <mergeCell ref="B209:C209"/>
    <mergeCell ref="B208:C208"/>
    <mergeCell ref="B205:C205"/>
    <mergeCell ref="B156:C156"/>
    <mergeCell ref="B191:C191"/>
    <mergeCell ref="B42:B44"/>
    <mergeCell ref="B98:C98"/>
    <mergeCell ref="B104:C104"/>
    <mergeCell ref="B105:B107"/>
    <mergeCell ref="E202:E204"/>
    <mergeCell ref="B127:C127"/>
    <mergeCell ref="B188:C188"/>
    <mergeCell ref="B151:C151"/>
    <mergeCell ref="B181:C181"/>
    <mergeCell ref="B202:B204"/>
    <mergeCell ref="B190:C190"/>
    <mergeCell ref="B130:B131"/>
    <mergeCell ref="B153:C153"/>
    <mergeCell ref="B154:C154"/>
    <mergeCell ref="B148:C148"/>
    <mergeCell ref="B152:C152"/>
    <mergeCell ref="B149:C149"/>
    <mergeCell ref="B158:C158"/>
    <mergeCell ref="B132:C132"/>
    <mergeCell ref="B137:C137"/>
    <mergeCell ref="E141:E145"/>
    <mergeCell ref="B157:C157"/>
    <mergeCell ref="B129:C129"/>
    <mergeCell ref="E133:E136"/>
    <mergeCell ref="B139:C139"/>
    <mergeCell ref="B159:C159"/>
    <mergeCell ref="B189:C189"/>
    <mergeCell ref="B192:C192"/>
    <mergeCell ref="B46:C46"/>
    <mergeCell ref="B47:B51"/>
    <mergeCell ref="E47:E51"/>
    <mergeCell ref="E99:E103"/>
    <mergeCell ref="B33:C33"/>
    <mergeCell ref="B34:B38"/>
    <mergeCell ref="B66:C66"/>
    <mergeCell ref="B195:B200"/>
    <mergeCell ref="E53:E59"/>
    <mergeCell ref="B52:C52"/>
    <mergeCell ref="B53:B59"/>
    <mergeCell ref="B150:C150"/>
    <mergeCell ref="B146:C146"/>
    <mergeCell ref="B133:B136"/>
    <mergeCell ref="E130:E131"/>
    <mergeCell ref="B112:B117"/>
    <mergeCell ref="B108:C108"/>
    <mergeCell ref="E67:E97"/>
    <mergeCell ref="B67:B97"/>
    <mergeCell ref="B119:B120"/>
    <mergeCell ref="B121:C121"/>
    <mergeCell ref="B122:C122"/>
    <mergeCell ref="B123:B126"/>
    <mergeCell ref="E105:E107"/>
    <mergeCell ref="B201:C201"/>
    <mergeCell ref="E160:E180"/>
    <mergeCell ref="B182:B187"/>
    <mergeCell ref="E182:E187"/>
    <mergeCell ref="B193:C193"/>
    <mergeCell ref="E195:E200"/>
    <mergeCell ref="B160:B180"/>
    <mergeCell ref="E61:E63"/>
    <mergeCell ref="B60:C60"/>
    <mergeCell ref="B99:B103"/>
    <mergeCell ref="B109:B110"/>
    <mergeCell ref="B1:D1"/>
    <mergeCell ref="B138:C138"/>
    <mergeCell ref="B140:C140"/>
    <mergeCell ref="B141:B145"/>
    <mergeCell ref="B147:C147"/>
    <mergeCell ref="E123:E126"/>
    <mergeCell ref="B128:C128"/>
    <mergeCell ref="E109:E110"/>
    <mergeCell ref="E119:E120"/>
    <mergeCell ref="E112:E117"/>
    <mergeCell ref="B118:C118"/>
    <mergeCell ref="B111:C111"/>
    <mergeCell ref="B2:G2"/>
    <mergeCell ref="E34:E38"/>
    <mergeCell ref="E42:E44"/>
    <mergeCell ref="E3:V3"/>
    <mergeCell ref="B45:C45"/>
    <mergeCell ref="G5:V5"/>
    <mergeCell ref="H6:V6"/>
    <mergeCell ref="B12:B32"/>
    <mergeCell ref="B9:C9"/>
    <mergeCell ref="B10:C10"/>
    <mergeCell ref="B11:C11"/>
    <mergeCell ref="E12:E32"/>
  </mergeCells>
  <phoneticPr fontId="0" type="noConversion"/>
  <pageMargins left="0.51181102362204722" right="0.51181102362204722" top="0.78740157480314965" bottom="0.78740157480314965" header="0.31496062992125984" footer="0.31496062992125984"/>
  <pageSetup paperSize="9" scale="3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AM648"/>
  <sheetViews>
    <sheetView showGridLines="0" topLeftCell="A82" zoomScale="85" zoomScaleNormal="85" zoomScaleSheetLayoutView="80" workbookViewId="0">
      <selection activeCell="N15" sqref="N15"/>
    </sheetView>
  </sheetViews>
  <sheetFormatPr defaultRowHeight="15" outlineLevelRow="1" x14ac:dyDescent="0.25"/>
  <cols>
    <col min="1" max="1" width="2.28515625" customWidth="1"/>
    <col min="2" max="2" width="8" customWidth="1"/>
    <col min="3" max="3" width="49.28515625" customWidth="1"/>
    <col min="4" max="4" width="11.7109375" customWidth="1"/>
    <col min="5" max="7" width="12.42578125" style="9" customWidth="1"/>
    <col min="8" max="10" width="13.7109375" customWidth="1"/>
    <col min="11" max="39" width="9.140625" style="227"/>
  </cols>
  <sheetData>
    <row r="1" spans="2:10" ht="18" customHeight="1" thickBot="1" x14ac:dyDescent="0.4">
      <c r="I1" s="445"/>
      <c r="J1" s="445"/>
    </row>
    <row r="2" spans="2:10" ht="25.5" thickTop="1" x14ac:dyDescent="0.35">
      <c r="B2" s="457" t="str">
        <f>'úvodní list'!D10</f>
        <v>Roční rozpočet -podrobný rozpis rozpočtu na rok 2019</v>
      </c>
      <c r="C2" s="458"/>
      <c r="D2" s="458"/>
      <c r="E2" s="458"/>
      <c r="F2" s="459"/>
      <c r="G2" s="459"/>
      <c r="H2" s="459"/>
      <c r="I2" s="68" t="s">
        <v>21</v>
      </c>
      <c r="J2" s="83">
        <f>IF('úvodní list'!F20=0,"Nevyplněn úvodní list",'úvodní list'!F20)</f>
        <v>1607</v>
      </c>
    </row>
    <row r="3" spans="2:10" ht="20.25" customHeight="1" x14ac:dyDescent="0.25">
      <c r="B3" s="12"/>
      <c r="C3" s="67" t="s">
        <v>22</v>
      </c>
      <c r="D3" s="67"/>
      <c r="E3" s="453" t="str">
        <f>IF('úvodní list'!F17=0,"Nevyplněn úvodní list",'úvodní list'!F17)</f>
        <v>Vlastivědné muzeum v Šumperku</v>
      </c>
      <c r="F3" s="453"/>
      <c r="G3" s="453"/>
      <c r="H3" s="453"/>
      <c r="I3" s="453"/>
      <c r="J3" s="454"/>
    </row>
    <row r="4" spans="2:10" ht="15.75" thickBot="1" x14ac:dyDescent="0.3">
      <c r="B4" s="28"/>
      <c r="C4" s="13"/>
      <c r="D4" s="13"/>
      <c r="E4" s="455"/>
      <c r="F4" s="455"/>
      <c r="G4" s="455"/>
      <c r="H4" s="455"/>
      <c r="I4" s="455"/>
      <c r="J4" s="456"/>
    </row>
    <row r="5" spans="2:10" ht="26.25" customHeight="1" thickTop="1" thickBot="1" x14ac:dyDescent="0.3">
      <c r="B5" s="446" t="s">
        <v>23</v>
      </c>
      <c r="C5" s="447"/>
      <c r="D5" s="447"/>
      <c r="E5" s="447"/>
      <c r="F5" s="314"/>
      <c r="G5" s="103"/>
      <c r="H5" s="460" t="s">
        <v>393</v>
      </c>
      <c r="I5" s="461"/>
      <c r="J5" s="462"/>
    </row>
    <row r="6" spans="2:10" ht="18.95" customHeight="1" thickTop="1" x14ac:dyDescent="0.25">
      <c r="B6" s="448"/>
      <c r="C6" s="449"/>
      <c r="D6" s="449"/>
      <c r="E6" s="449"/>
      <c r="F6" s="315"/>
      <c r="G6" s="104"/>
      <c r="H6" s="116"/>
      <c r="I6" s="64"/>
      <c r="J6" s="463" t="s">
        <v>394</v>
      </c>
    </row>
    <row r="7" spans="2:10" ht="38.25" customHeight="1" x14ac:dyDescent="0.25">
      <c r="B7" s="450"/>
      <c r="C7" s="451"/>
      <c r="D7" s="451"/>
      <c r="E7" s="451"/>
      <c r="F7" s="315"/>
      <c r="G7" s="140"/>
      <c r="H7" s="117" t="s">
        <v>395</v>
      </c>
      <c r="I7" s="65" t="s">
        <v>396</v>
      </c>
      <c r="J7" s="463"/>
    </row>
    <row r="8" spans="2:10" ht="15.75" thickBot="1" x14ac:dyDescent="0.3">
      <c r="B8" s="411" t="s">
        <v>26</v>
      </c>
      <c r="C8" s="452"/>
      <c r="D8" s="214" t="s">
        <v>27</v>
      </c>
      <c r="E8" s="115" t="s">
        <v>28</v>
      </c>
      <c r="F8" s="115" t="s">
        <v>29</v>
      </c>
      <c r="G8" s="207" t="s">
        <v>29</v>
      </c>
      <c r="H8" s="118"/>
      <c r="I8" s="66"/>
      <c r="J8" s="464"/>
    </row>
    <row r="9" spans="2:10" ht="15.75" x14ac:dyDescent="0.25">
      <c r="B9" s="423" t="s">
        <v>31</v>
      </c>
      <c r="C9" s="435"/>
      <c r="D9" s="310"/>
      <c r="E9" s="34"/>
      <c r="F9" s="141"/>
      <c r="G9" s="105"/>
      <c r="H9" s="273">
        <f>'hlavní činnost'!G9</f>
        <v>26479000</v>
      </c>
      <c r="I9" s="237">
        <f>'doplňková činnost'!G9</f>
        <v>173000</v>
      </c>
      <c r="J9" s="238">
        <f>I9+H9</f>
        <v>26652000</v>
      </c>
    </row>
    <row r="10" spans="2:10" x14ac:dyDescent="0.25">
      <c r="B10" s="369" t="s">
        <v>32</v>
      </c>
      <c r="C10" s="370"/>
      <c r="D10" s="296"/>
      <c r="E10" s="4"/>
      <c r="F10" s="120"/>
      <c r="G10" s="95"/>
      <c r="H10" s="274">
        <f>'hlavní činnost'!G10</f>
        <v>26479000</v>
      </c>
      <c r="I10" s="240">
        <f>'doplňková činnost'!G10</f>
        <v>173000</v>
      </c>
      <c r="J10" s="241">
        <f t="shared" ref="J10:J73" si="0">I10+H10</f>
        <v>26652000</v>
      </c>
    </row>
    <row r="11" spans="2:10" x14ac:dyDescent="0.25">
      <c r="B11" s="392" t="s">
        <v>33</v>
      </c>
      <c r="C11" s="393"/>
      <c r="D11" s="304"/>
      <c r="E11" s="35">
        <v>501</v>
      </c>
      <c r="F11" s="132"/>
      <c r="G11" s="132"/>
      <c r="H11" s="275">
        <f>'hlavní činnost'!G11</f>
        <v>663000</v>
      </c>
      <c r="I11" s="243">
        <f>'doplňková činnost'!G11</f>
        <v>11500</v>
      </c>
      <c r="J11" s="244">
        <f t="shared" si="0"/>
        <v>674500</v>
      </c>
    </row>
    <row r="12" spans="2:10" outlineLevel="1" x14ac:dyDescent="0.25">
      <c r="B12" s="388" t="s">
        <v>34</v>
      </c>
      <c r="C12" s="16" t="s">
        <v>35</v>
      </c>
      <c r="D12" s="16"/>
      <c r="E12" s="431" t="s">
        <v>36</v>
      </c>
      <c r="F12" s="132" t="s">
        <v>37</v>
      </c>
      <c r="G12" s="132" t="s">
        <v>356</v>
      </c>
      <c r="H12" s="276">
        <f>'hlavní činnost'!G12</f>
        <v>0</v>
      </c>
      <c r="I12" s="254">
        <f>'doplňková činnost'!G12</f>
        <v>0</v>
      </c>
      <c r="J12" s="255">
        <f t="shared" si="0"/>
        <v>0</v>
      </c>
    </row>
    <row r="13" spans="2:10" outlineLevel="1" x14ac:dyDescent="0.25">
      <c r="B13" s="399"/>
      <c r="C13" s="16" t="s">
        <v>38</v>
      </c>
      <c r="D13" s="16"/>
      <c r="E13" s="432"/>
      <c r="F13" s="132" t="s">
        <v>39</v>
      </c>
      <c r="G13" s="132" t="s">
        <v>357</v>
      </c>
      <c r="H13" s="276">
        <f>'hlavní činnost'!G13</f>
        <v>0</v>
      </c>
      <c r="I13" s="254">
        <f>'doplňková činnost'!G13</f>
        <v>0</v>
      </c>
      <c r="J13" s="255">
        <f t="shared" si="0"/>
        <v>0</v>
      </c>
    </row>
    <row r="14" spans="2:10" outlineLevel="1" x14ac:dyDescent="0.25">
      <c r="B14" s="399"/>
      <c r="C14" s="16" t="s">
        <v>40</v>
      </c>
      <c r="D14" s="16"/>
      <c r="E14" s="432"/>
      <c r="F14" s="132" t="s">
        <v>41</v>
      </c>
      <c r="G14" s="132" t="s">
        <v>358</v>
      </c>
      <c r="H14" s="276">
        <f>'hlavní činnost'!G14</f>
        <v>0</v>
      </c>
      <c r="I14" s="254">
        <f>'doplňková činnost'!G14</f>
        <v>0</v>
      </c>
      <c r="J14" s="255">
        <f t="shared" si="0"/>
        <v>0</v>
      </c>
    </row>
    <row r="15" spans="2:10" ht="38.25" outlineLevel="1" x14ac:dyDescent="0.25">
      <c r="B15" s="399"/>
      <c r="C15" s="16" t="s">
        <v>42</v>
      </c>
      <c r="D15" s="16"/>
      <c r="E15" s="432"/>
      <c r="F15" s="132" t="s">
        <v>43</v>
      </c>
      <c r="G15" s="132" t="s">
        <v>359</v>
      </c>
      <c r="H15" s="276">
        <f>'hlavní činnost'!G15</f>
        <v>0</v>
      </c>
      <c r="I15" s="254">
        <f>'doplňková činnost'!G15</f>
        <v>0</v>
      </c>
      <c r="J15" s="255">
        <f t="shared" si="0"/>
        <v>0</v>
      </c>
    </row>
    <row r="16" spans="2:10" outlineLevel="1" x14ac:dyDescent="0.25">
      <c r="B16" s="399"/>
      <c r="C16" s="16" t="s">
        <v>44</v>
      </c>
      <c r="D16" s="16"/>
      <c r="E16" s="432"/>
      <c r="F16" s="132" t="s">
        <v>45</v>
      </c>
      <c r="G16" s="132" t="s">
        <v>360</v>
      </c>
      <c r="H16" s="276">
        <f>'hlavní činnost'!G16</f>
        <v>0</v>
      </c>
      <c r="I16" s="254">
        <f>'doplňková činnost'!G16</f>
        <v>0</v>
      </c>
      <c r="J16" s="255">
        <f t="shared" si="0"/>
        <v>0</v>
      </c>
    </row>
    <row r="17" spans="2:10" ht="24.75" customHeight="1" outlineLevel="1" x14ac:dyDescent="0.25">
      <c r="B17" s="399"/>
      <c r="C17" s="16" t="s">
        <v>46</v>
      </c>
      <c r="D17" s="16"/>
      <c r="E17" s="432"/>
      <c r="F17" s="132" t="s">
        <v>47</v>
      </c>
      <c r="G17" s="132" t="s">
        <v>361</v>
      </c>
      <c r="H17" s="276">
        <f>'hlavní činnost'!G17</f>
        <v>0</v>
      </c>
      <c r="I17" s="254">
        <f>'doplňková činnost'!G17</f>
        <v>0</v>
      </c>
      <c r="J17" s="255">
        <f t="shared" si="0"/>
        <v>0</v>
      </c>
    </row>
    <row r="18" spans="2:10" ht="25.5" outlineLevel="1" x14ac:dyDescent="0.25">
      <c r="B18" s="399"/>
      <c r="C18" s="16" t="s">
        <v>48</v>
      </c>
      <c r="D18" s="16"/>
      <c r="E18" s="432"/>
      <c r="F18" s="132" t="s">
        <v>49</v>
      </c>
      <c r="G18" s="132" t="s">
        <v>362</v>
      </c>
      <c r="H18" s="276">
        <f>'hlavní činnost'!G18</f>
        <v>0</v>
      </c>
      <c r="I18" s="254">
        <f>'doplňková činnost'!G18</f>
        <v>0</v>
      </c>
      <c r="J18" s="255">
        <f t="shared" si="0"/>
        <v>0</v>
      </c>
    </row>
    <row r="19" spans="2:10" ht="25.5" outlineLevel="1" x14ac:dyDescent="0.25">
      <c r="B19" s="399"/>
      <c r="C19" s="16" t="s">
        <v>50</v>
      </c>
      <c r="D19" s="16"/>
      <c r="E19" s="432"/>
      <c r="F19" s="132" t="s">
        <v>51</v>
      </c>
      <c r="G19" s="132" t="s">
        <v>363</v>
      </c>
      <c r="H19" s="276">
        <f>'hlavní činnost'!G19</f>
        <v>13000</v>
      </c>
      <c r="I19" s="254">
        <f>'doplňková činnost'!G19</f>
        <v>0</v>
      </c>
      <c r="J19" s="255">
        <f t="shared" si="0"/>
        <v>13000</v>
      </c>
    </row>
    <row r="20" spans="2:10" outlineLevel="1" x14ac:dyDescent="0.25">
      <c r="B20" s="399"/>
      <c r="C20" s="16" t="s">
        <v>52</v>
      </c>
      <c r="D20" s="16"/>
      <c r="E20" s="432"/>
      <c r="F20" s="132" t="s">
        <v>53</v>
      </c>
      <c r="G20" s="132" t="s">
        <v>364</v>
      </c>
      <c r="H20" s="276">
        <f>'hlavní činnost'!G20</f>
        <v>20000</v>
      </c>
      <c r="I20" s="254">
        <f>'doplňková činnost'!G20</f>
        <v>2500</v>
      </c>
      <c r="J20" s="255">
        <f t="shared" si="0"/>
        <v>22500</v>
      </c>
    </row>
    <row r="21" spans="2:10" outlineLevel="1" x14ac:dyDescent="0.25">
      <c r="B21" s="399"/>
      <c r="C21" s="16" t="s">
        <v>54</v>
      </c>
      <c r="D21" s="16"/>
      <c r="E21" s="432"/>
      <c r="F21" s="132" t="s">
        <v>55</v>
      </c>
      <c r="G21" s="132" t="s">
        <v>365</v>
      </c>
      <c r="H21" s="276">
        <f>'hlavní činnost'!G21</f>
        <v>0</v>
      </c>
      <c r="I21" s="254">
        <f>'doplňková činnost'!G21</f>
        <v>0</v>
      </c>
      <c r="J21" s="255">
        <f t="shared" si="0"/>
        <v>0</v>
      </c>
    </row>
    <row r="22" spans="2:10" outlineLevel="1" x14ac:dyDescent="0.25">
      <c r="B22" s="399"/>
      <c r="C22" s="16" t="s">
        <v>56</v>
      </c>
      <c r="D22" s="16"/>
      <c r="E22" s="432"/>
      <c r="F22" s="132" t="s">
        <v>57</v>
      </c>
      <c r="G22" s="132" t="s">
        <v>366</v>
      </c>
      <c r="H22" s="276">
        <f>'hlavní činnost'!G22</f>
        <v>0</v>
      </c>
      <c r="I22" s="254">
        <f>'doplňková činnost'!G22</f>
        <v>0</v>
      </c>
      <c r="J22" s="255">
        <f t="shared" si="0"/>
        <v>0</v>
      </c>
    </row>
    <row r="23" spans="2:10" outlineLevel="1" x14ac:dyDescent="0.25">
      <c r="B23" s="399"/>
      <c r="C23" s="16" t="s">
        <v>58</v>
      </c>
      <c r="D23" s="16"/>
      <c r="E23" s="432"/>
      <c r="F23" s="132" t="s">
        <v>59</v>
      </c>
      <c r="G23" s="132" t="s">
        <v>367</v>
      </c>
      <c r="H23" s="276">
        <f>'hlavní činnost'!G23</f>
        <v>0</v>
      </c>
      <c r="I23" s="254">
        <f>'doplňková činnost'!G23</f>
        <v>0</v>
      </c>
      <c r="J23" s="255">
        <f t="shared" si="0"/>
        <v>0</v>
      </c>
    </row>
    <row r="24" spans="2:10" outlineLevel="1" x14ac:dyDescent="0.25">
      <c r="B24" s="399"/>
      <c r="C24" s="16" t="s">
        <v>60</v>
      </c>
      <c r="D24" s="16"/>
      <c r="E24" s="432"/>
      <c r="F24" s="132" t="s">
        <v>61</v>
      </c>
      <c r="G24" s="132" t="s">
        <v>368</v>
      </c>
      <c r="H24" s="276">
        <f>'hlavní činnost'!G24</f>
        <v>100000</v>
      </c>
      <c r="I24" s="254">
        <f>'doplňková činnost'!G24</f>
        <v>0</v>
      </c>
      <c r="J24" s="255">
        <f t="shared" si="0"/>
        <v>100000</v>
      </c>
    </row>
    <row r="25" spans="2:10" outlineLevel="1" x14ac:dyDescent="0.25">
      <c r="B25" s="399"/>
      <c r="C25" s="16" t="s">
        <v>62</v>
      </c>
      <c r="D25" s="16"/>
      <c r="E25" s="432"/>
      <c r="F25" s="132" t="s">
        <v>63</v>
      </c>
      <c r="G25" s="132" t="s">
        <v>369</v>
      </c>
      <c r="H25" s="276">
        <f>'hlavní činnost'!G25</f>
        <v>269000</v>
      </c>
      <c r="I25" s="254">
        <f>'doplňková činnost'!G25</f>
        <v>2000</v>
      </c>
      <c r="J25" s="255">
        <f t="shared" si="0"/>
        <v>271000</v>
      </c>
    </row>
    <row r="26" spans="2:10" outlineLevel="1" x14ac:dyDescent="0.25">
      <c r="B26" s="399"/>
      <c r="C26" s="16" t="s">
        <v>64</v>
      </c>
      <c r="D26" s="16"/>
      <c r="E26" s="432"/>
      <c r="F26" s="132" t="s">
        <v>65</v>
      </c>
      <c r="G26" s="132" t="s">
        <v>370</v>
      </c>
      <c r="H26" s="276">
        <f>'hlavní činnost'!G26</f>
        <v>78000</v>
      </c>
      <c r="I26" s="254">
        <f>'doplňková činnost'!G26</f>
        <v>0</v>
      </c>
      <c r="J26" s="255">
        <f t="shared" si="0"/>
        <v>78000</v>
      </c>
    </row>
    <row r="27" spans="2:10" outlineLevel="1" x14ac:dyDescent="0.25">
      <c r="B27" s="399"/>
      <c r="C27" s="16" t="s">
        <v>66</v>
      </c>
      <c r="D27" s="16"/>
      <c r="E27" s="432"/>
      <c r="F27" s="132" t="s">
        <v>67</v>
      </c>
      <c r="G27" s="132" t="s">
        <v>371</v>
      </c>
      <c r="H27" s="276">
        <f>'hlavní činnost'!G27</f>
        <v>33000</v>
      </c>
      <c r="I27" s="254">
        <f>'doplňková činnost'!G27</f>
        <v>3000</v>
      </c>
      <c r="J27" s="255">
        <f t="shared" si="0"/>
        <v>36000</v>
      </c>
    </row>
    <row r="28" spans="2:10" outlineLevel="1" x14ac:dyDescent="0.25">
      <c r="B28" s="399"/>
      <c r="C28" s="16" t="s">
        <v>68</v>
      </c>
      <c r="D28" s="16"/>
      <c r="E28" s="432"/>
      <c r="F28" s="132" t="s">
        <v>69</v>
      </c>
      <c r="G28" s="132" t="s">
        <v>372</v>
      </c>
      <c r="H28" s="276">
        <f>'hlavní činnost'!G28</f>
        <v>0</v>
      </c>
      <c r="I28" s="254">
        <f>'doplňková činnost'!G28</f>
        <v>0</v>
      </c>
      <c r="J28" s="255">
        <f t="shared" si="0"/>
        <v>0</v>
      </c>
    </row>
    <row r="29" spans="2:10" outlineLevel="1" x14ac:dyDescent="0.25">
      <c r="B29" s="399"/>
      <c r="C29" s="16" t="s">
        <v>70</v>
      </c>
      <c r="D29" s="16"/>
      <c r="E29" s="432"/>
      <c r="F29" s="132" t="s">
        <v>71</v>
      </c>
      <c r="G29" s="132" t="s">
        <v>373</v>
      </c>
      <c r="H29" s="276">
        <f>'hlavní činnost'!G29</f>
        <v>20000</v>
      </c>
      <c r="I29" s="254">
        <f>'doplňková činnost'!G29</f>
        <v>0</v>
      </c>
      <c r="J29" s="255">
        <f t="shared" si="0"/>
        <v>20000</v>
      </c>
    </row>
    <row r="30" spans="2:10" outlineLevel="1" x14ac:dyDescent="0.25">
      <c r="B30" s="399"/>
      <c r="C30" s="16" t="s">
        <v>72</v>
      </c>
      <c r="D30" s="16"/>
      <c r="E30" s="432"/>
      <c r="F30" s="132" t="s">
        <v>73</v>
      </c>
      <c r="G30" s="132" t="s">
        <v>374</v>
      </c>
      <c r="H30" s="276">
        <f>'hlavní činnost'!G30</f>
        <v>0</v>
      </c>
      <c r="I30" s="254">
        <f>'doplňková činnost'!G30</f>
        <v>0</v>
      </c>
      <c r="J30" s="255">
        <f t="shared" si="0"/>
        <v>0</v>
      </c>
    </row>
    <row r="31" spans="2:10" outlineLevel="1" x14ac:dyDescent="0.25">
      <c r="B31" s="399"/>
      <c r="C31" s="16" t="s">
        <v>74</v>
      </c>
      <c r="D31" s="16"/>
      <c r="E31" s="432"/>
      <c r="F31" s="132" t="s">
        <v>75</v>
      </c>
      <c r="G31" s="132" t="s">
        <v>375</v>
      </c>
      <c r="H31" s="276">
        <f>'hlavní činnost'!G31</f>
        <v>0</v>
      </c>
      <c r="I31" s="254">
        <f>'doplňková činnost'!G31</f>
        <v>0</v>
      </c>
      <c r="J31" s="255">
        <f t="shared" si="0"/>
        <v>0</v>
      </c>
    </row>
    <row r="32" spans="2:10" ht="16.5" customHeight="1" outlineLevel="1" x14ac:dyDescent="0.25">
      <c r="B32" s="389"/>
      <c r="C32" s="16" t="s">
        <v>76</v>
      </c>
      <c r="D32" s="16"/>
      <c r="E32" s="433"/>
      <c r="F32" s="132"/>
      <c r="G32" s="132"/>
      <c r="H32" s="276">
        <f>'hlavní činnost'!G32</f>
        <v>130000</v>
      </c>
      <c r="I32" s="254">
        <f>'doplňková činnost'!G32</f>
        <v>4000</v>
      </c>
      <c r="J32" s="255">
        <f t="shared" si="0"/>
        <v>134000</v>
      </c>
    </row>
    <row r="33" spans="2:10" x14ac:dyDescent="0.25">
      <c r="B33" s="356" t="s">
        <v>77</v>
      </c>
      <c r="C33" s="357"/>
      <c r="D33" s="293"/>
      <c r="E33" s="35" t="s">
        <v>78</v>
      </c>
      <c r="F33" s="132"/>
      <c r="G33" s="132"/>
      <c r="H33" s="275">
        <f>'hlavní činnost'!G33</f>
        <v>1757000</v>
      </c>
      <c r="I33" s="243">
        <f>'doplňková činnost'!G33</f>
        <v>26000</v>
      </c>
      <c r="J33" s="244">
        <f t="shared" si="0"/>
        <v>1783000</v>
      </c>
    </row>
    <row r="34" spans="2:10" ht="23.25" customHeight="1" outlineLevel="1" x14ac:dyDescent="0.25">
      <c r="B34" s="388" t="s">
        <v>34</v>
      </c>
      <c r="C34" s="16" t="s">
        <v>79</v>
      </c>
      <c r="D34" s="16"/>
      <c r="E34" s="431" t="s">
        <v>78</v>
      </c>
      <c r="F34" s="132" t="s">
        <v>37</v>
      </c>
      <c r="G34" s="132" t="s">
        <v>356</v>
      </c>
      <c r="H34" s="276">
        <f>'hlavní činnost'!G34</f>
        <v>195000</v>
      </c>
      <c r="I34" s="254">
        <f>'doplňková činnost'!G34</f>
        <v>2000</v>
      </c>
      <c r="J34" s="255">
        <f t="shared" si="0"/>
        <v>197000</v>
      </c>
    </row>
    <row r="35" spans="2:10" outlineLevel="1" x14ac:dyDescent="0.25">
      <c r="B35" s="399"/>
      <c r="C35" s="16" t="s">
        <v>80</v>
      </c>
      <c r="D35" s="16"/>
      <c r="E35" s="432"/>
      <c r="F35" s="132" t="s">
        <v>43</v>
      </c>
      <c r="G35" s="132" t="s">
        <v>359</v>
      </c>
      <c r="H35" s="276">
        <f>'hlavní činnost'!G35</f>
        <v>800000</v>
      </c>
      <c r="I35" s="254">
        <f>'doplňková činnost'!G35</f>
        <v>11000</v>
      </c>
      <c r="J35" s="255">
        <f t="shared" si="0"/>
        <v>811000</v>
      </c>
    </row>
    <row r="36" spans="2:10" outlineLevel="1" x14ac:dyDescent="0.25">
      <c r="B36" s="399"/>
      <c r="C36" s="16" t="s">
        <v>81</v>
      </c>
      <c r="D36" s="16"/>
      <c r="E36" s="432"/>
      <c r="F36" s="132" t="s">
        <v>47</v>
      </c>
      <c r="G36" s="132" t="s">
        <v>360</v>
      </c>
      <c r="H36" s="276">
        <f>'hlavní činnost'!G36</f>
        <v>340000</v>
      </c>
      <c r="I36" s="254">
        <f>'doplňková činnost'!G36</f>
        <v>0</v>
      </c>
      <c r="J36" s="255">
        <f t="shared" si="0"/>
        <v>340000</v>
      </c>
    </row>
    <row r="37" spans="2:10" outlineLevel="1" x14ac:dyDescent="0.25">
      <c r="B37" s="399"/>
      <c r="C37" s="16" t="s">
        <v>82</v>
      </c>
      <c r="D37" s="16"/>
      <c r="E37" s="432"/>
      <c r="F37" s="132" t="s">
        <v>49</v>
      </c>
      <c r="G37" s="132" t="s">
        <v>361</v>
      </c>
      <c r="H37" s="276">
        <f>'hlavní činnost'!G37</f>
        <v>422000</v>
      </c>
      <c r="I37" s="254">
        <f>'doplňková činnost'!G37</f>
        <v>13000</v>
      </c>
      <c r="J37" s="255">
        <f t="shared" si="0"/>
        <v>435000</v>
      </c>
    </row>
    <row r="38" spans="2:10" ht="18" customHeight="1" outlineLevel="1" x14ac:dyDescent="0.25">
      <c r="B38" s="389"/>
      <c r="C38" s="16" t="s">
        <v>76</v>
      </c>
      <c r="D38" s="16"/>
      <c r="E38" s="433"/>
      <c r="F38" s="132"/>
      <c r="G38" s="132"/>
      <c r="H38" s="276">
        <f>'hlavní činnost'!G38</f>
        <v>0</v>
      </c>
      <c r="I38" s="254">
        <f>'doplňková činnost'!G38</f>
        <v>0</v>
      </c>
      <c r="J38" s="255">
        <f t="shared" si="0"/>
        <v>0</v>
      </c>
    </row>
    <row r="39" spans="2:10" x14ac:dyDescent="0.25">
      <c r="B39" s="356" t="s">
        <v>83</v>
      </c>
      <c r="C39" s="357"/>
      <c r="D39" s="293"/>
      <c r="E39" s="35" t="s">
        <v>84</v>
      </c>
      <c r="F39" s="132"/>
      <c r="G39" s="132"/>
      <c r="H39" s="275">
        <f>'hlavní činnost'!G39</f>
        <v>0</v>
      </c>
      <c r="I39" s="243">
        <f>'doplňková činnost'!G39</f>
        <v>0</v>
      </c>
      <c r="J39" s="244">
        <f t="shared" si="0"/>
        <v>0</v>
      </c>
    </row>
    <row r="40" spans="2:10" x14ac:dyDescent="0.25">
      <c r="B40" s="356" t="s">
        <v>85</v>
      </c>
      <c r="C40" s="357"/>
      <c r="D40" s="293"/>
      <c r="E40" s="35" t="s">
        <v>86</v>
      </c>
      <c r="F40" s="132"/>
      <c r="G40" s="132"/>
      <c r="H40" s="275">
        <f>'hlavní činnost'!G40</f>
        <v>100000</v>
      </c>
      <c r="I40" s="243">
        <f>'doplňková činnost'!G40</f>
        <v>66000</v>
      </c>
      <c r="J40" s="244">
        <f t="shared" si="0"/>
        <v>166000</v>
      </c>
    </row>
    <row r="41" spans="2:10" x14ac:dyDescent="0.25">
      <c r="B41" s="356" t="s">
        <v>87</v>
      </c>
      <c r="C41" s="357"/>
      <c r="D41" s="293"/>
      <c r="E41" s="35" t="s">
        <v>88</v>
      </c>
      <c r="F41" s="132"/>
      <c r="G41" s="132"/>
      <c r="H41" s="275">
        <f>'hlavní činnost'!G41</f>
        <v>0</v>
      </c>
      <c r="I41" s="243">
        <f>'doplňková činnost'!G41</f>
        <v>0</v>
      </c>
      <c r="J41" s="244">
        <f t="shared" si="0"/>
        <v>0</v>
      </c>
    </row>
    <row r="42" spans="2:10" outlineLevel="1" x14ac:dyDescent="0.25">
      <c r="B42" s="426" t="s">
        <v>34</v>
      </c>
      <c r="C42" s="16" t="s">
        <v>89</v>
      </c>
      <c r="D42" s="16"/>
      <c r="E42" s="431" t="s">
        <v>88</v>
      </c>
      <c r="F42" s="132" t="s">
        <v>37</v>
      </c>
      <c r="G42" s="132" t="s">
        <v>356</v>
      </c>
      <c r="H42" s="276">
        <f>'hlavní činnost'!G42</f>
        <v>0</v>
      </c>
      <c r="I42" s="254">
        <f>'doplňková činnost'!G42</f>
        <v>0</v>
      </c>
      <c r="J42" s="255">
        <f t="shared" si="0"/>
        <v>0</v>
      </c>
    </row>
    <row r="43" spans="2:10" outlineLevel="1" x14ac:dyDescent="0.25">
      <c r="B43" s="427"/>
      <c r="C43" s="16" t="s">
        <v>90</v>
      </c>
      <c r="D43" s="16"/>
      <c r="E43" s="432"/>
      <c r="F43" s="132" t="s">
        <v>43</v>
      </c>
      <c r="G43" s="132" t="s">
        <v>359</v>
      </c>
      <c r="H43" s="276">
        <f>'hlavní činnost'!G43</f>
        <v>0</v>
      </c>
      <c r="I43" s="254">
        <f>'doplňková činnost'!G43</f>
        <v>0</v>
      </c>
      <c r="J43" s="255">
        <f t="shared" si="0"/>
        <v>0</v>
      </c>
    </row>
    <row r="44" spans="2:10" ht="19.5" customHeight="1" outlineLevel="1" x14ac:dyDescent="0.25">
      <c r="B44" s="428"/>
      <c r="C44" s="16" t="s">
        <v>76</v>
      </c>
      <c r="D44" s="16"/>
      <c r="E44" s="433"/>
      <c r="F44" s="132"/>
      <c r="G44" s="132"/>
      <c r="H44" s="276">
        <f>'hlavní činnost'!G44</f>
        <v>0</v>
      </c>
      <c r="I44" s="254">
        <f>'doplňková činnost'!G44</f>
        <v>0</v>
      </c>
      <c r="J44" s="255">
        <f t="shared" si="0"/>
        <v>0</v>
      </c>
    </row>
    <row r="45" spans="2:10" x14ac:dyDescent="0.25">
      <c r="B45" s="356" t="s">
        <v>91</v>
      </c>
      <c r="C45" s="357"/>
      <c r="D45" s="293"/>
      <c r="E45" s="35" t="s">
        <v>92</v>
      </c>
      <c r="F45" s="132"/>
      <c r="G45" s="132"/>
      <c r="H45" s="275">
        <f>'hlavní činnost'!G45</f>
        <v>0</v>
      </c>
      <c r="I45" s="243">
        <f>'doplňková činnost'!G45</f>
        <v>0</v>
      </c>
      <c r="J45" s="244">
        <f t="shared" si="0"/>
        <v>0</v>
      </c>
    </row>
    <row r="46" spans="2:10" x14ac:dyDescent="0.25">
      <c r="B46" s="356" t="s">
        <v>93</v>
      </c>
      <c r="C46" s="357"/>
      <c r="D46" s="293"/>
      <c r="E46" s="35" t="s">
        <v>94</v>
      </c>
      <c r="F46" s="132"/>
      <c r="G46" s="132"/>
      <c r="H46" s="275">
        <f>'hlavní činnost'!G46</f>
        <v>0</v>
      </c>
      <c r="I46" s="243">
        <f>'doplňková činnost'!G46</f>
        <v>0</v>
      </c>
      <c r="J46" s="244">
        <f t="shared" si="0"/>
        <v>0</v>
      </c>
    </row>
    <row r="47" spans="2:10" outlineLevel="1" x14ac:dyDescent="0.25">
      <c r="B47" s="353" t="s">
        <v>34</v>
      </c>
      <c r="C47" s="16" t="s">
        <v>95</v>
      </c>
      <c r="D47" s="16"/>
      <c r="E47" s="431" t="s">
        <v>94</v>
      </c>
      <c r="F47" s="132" t="s">
        <v>37</v>
      </c>
      <c r="G47" s="132" t="s">
        <v>356</v>
      </c>
      <c r="H47" s="276">
        <f>'hlavní činnost'!G47</f>
        <v>0</v>
      </c>
      <c r="I47" s="254">
        <f>'doplňková činnost'!G47</f>
        <v>0</v>
      </c>
      <c r="J47" s="255">
        <f t="shared" si="0"/>
        <v>0</v>
      </c>
    </row>
    <row r="48" spans="2:10" outlineLevel="1" x14ac:dyDescent="0.25">
      <c r="B48" s="354"/>
      <c r="C48" s="16" t="s">
        <v>96</v>
      </c>
      <c r="D48" s="16"/>
      <c r="E48" s="432"/>
      <c r="F48" s="132" t="s">
        <v>43</v>
      </c>
      <c r="G48" s="132" t="s">
        <v>359</v>
      </c>
      <c r="H48" s="276">
        <f>'hlavní činnost'!G48</f>
        <v>0</v>
      </c>
      <c r="I48" s="254">
        <f>'doplňková činnost'!G48</f>
        <v>0</v>
      </c>
      <c r="J48" s="255">
        <f t="shared" si="0"/>
        <v>0</v>
      </c>
    </row>
    <row r="49" spans="2:10" outlineLevel="1" x14ac:dyDescent="0.25">
      <c r="B49" s="354"/>
      <c r="C49" s="16" t="s">
        <v>97</v>
      </c>
      <c r="D49" s="16"/>
      <c r="E49" s="432"/>
      <c r="F49" s="132" t="s">
        <v>47</v>
      </c>
      <c r="G49" s="132" t="s">
        <v>360</v>
      </c>
      <c r="H49" s="276">
        <f>'hlavní činnost'!G49</f>
        <v>0</v>
      </c>
      <c r="I49" s="254">
        <f>'doplňková činnost'!G49</f>
        <v>0</v>
      </c>
      <c r="J49" s="255">
        <f t="shared" si="0"/>
        <v>0</v>
      </c>
    </row>
    <row r="50" spans="2:10" outlineLevel="1" x14ac:dyDescent="0.25">
      <c r="B50" s="354"/>
      <c r="C50" s="16" t="s">
        <v>98</v>
      </c>
      <c r="D50" s="16"/>
      <c r="E50" s="432"/>
      <c r="F50" s="132" t="s">
        <v>49</v>
      </c>
      <c r="G50" s="132" t="s">
        <v>361</v>
      </c>
      <c r="H50" s="276">
        <f>'hlavní činnost'!G50</f>
        <v>0</v>
      </c>
      <c r="I50" s="254">
        <f>'doplňková činnost'!G50</f>
        <v>0</v>
      </c>
      <c r="J50" s="255">
        <f t="shared" si="0"/>
        <v>0</v>
      </c>
    </row>
    <row r="51" spans="2:10" outlineLevel="1" x14ac:dyDescent="0.25">
      <c r="B51" s="355"/>
      <c r="C51" s="16" t="s">
        <v>76</v>
      </c>
      <c r="D51" s="16"/>
      <c r="E51" s="433"/>
      <c r="F51" s="132"/>
      <c r="G51" s="132"/>
      <c r="H51" s="276">
        <f>'hlavní činnost'!G51</f>
        <v>0</v>
      </c>
      <c r="I51" s="254">
        <f>'doplňková činnost'!G51</f>
        <v>0</v>
      </c>
      <c r="J51" s="255">
        <f t="shared" si="0"/>
        <v>0</v>
      </c>
    </row>
    <row r="52" spans="2:10" x14ac:dyDescent="0.25">
      <c r="B52" s="356" t="s">
        <v>99</v>
      </c>
      <c r="C52" s="357"/>
      <c r="D52" s="293"/>
      <c r="E52" s="35" t="s">
        <v>100</v>
      </c>
      <c r="F52" s="132"/>
      <c r="G52" s="132"/>
      <c r="H52" s="275">
        <f>'hlavní činnost'!G52</f>
        <v>222000</v>
      </c>
      <c r="I52" s="243">
        <f>'doplňková činnost'!G52</f>
        <v>0</v>
      </c>
      <c r="J52" s="244">
        <f t="shared" si="0"/>
        <v>222000</v>
      </c>
    </row>
    <row r="53" spans="2:10" outlineLevel="1" x14ac:dyDescent="0.25">
      <c r="B53" s="388" t="s">
        <v>34</v>
      </c>
      <c r="C53" s="16" t="s">
        <v>101</v>
      </c>
      <c r="D53" s="16"/>
      <c r="E53" s="431" t="s">
        <v>100</v>
      </c>
      <c r="F53" s="132" t="s">
        <v>51</v>
      </c>
      <c r="G53" s="132" t="s">
        <v>362</v>
      </c>
      <c r="H53" s="276">
        <f>'hlavní činnost'!G53</f>
        <v>82000</v>
      </c>
      <c r="I53" s="254">
        <f>'doplňková činnost'!G53</f>
        <v>0</v>
      </c>
      <c r="J53" s="255">
        <f t="shared" si="0"/>
        <v>82000</v>
      </c>
    </row>
    <row r="54" spans="2:10" outlineLevel="1" x14ac:dyDescent="0.25">
      <c r="B54" s="399"/>
      <c r="C54" s="16" t="s">
        <v>102</v>
      </c>
      <c r="D54" s="16"/>
      <c r="E54" s="432"/>
      <c r="F54" s="132" t="s">
        <v>37</v>
      </c>
      <c r="G54" s="132" t="s">
        <v>356</v>
      </c>
      <c r="H54" s="276">
        <f>'hlavní činnost'!G54</f>
        <v>0</v>
      </c>
      <c r="I54" s="254">
        <f>'doplňková činnost'!G54</f>
        <v>0</v>
      </c>
      <c r="J54" s="255">
        <f t="shared" si="0"/>
        <v>0</v>
      </c>
    </row>
    <row r="55" spans="2:10" outlineLevel="1" x14ac:dyDescent="0.25">
      <c r="B55" s="399"/>
      <c r="C55" s="16" t="s">
        <v>103</v>
      </c>
      <c r="D55" s="16"/>
      <c r="E55" s="432"/>
      <c r="F55" s="132" t="s">
        <v>43</v>
      </c>
      <c r="G55" s="132" t="s">
        <v>359</v>
      </c>
      <c r="H55" s="276">
        <f>'hlavní činnost'!G55</f>
        <v>0</v>
      </c>
      <c r="I55" s="254">
        <f>'doplňková činnost'!G55</f>
        <v>0</v>
      </c>
      <c r="J55" s="255">
        <f t="shared" si="0"/>
        <v>0</v>
      </c>
    </row>
    <row r="56" spans="2:10" outlineLevel="1" x14ac:dyDescent="0.25">
      <c r="B56" s="399"/>
      <c r="C56" s="16" t="s">
        <v>104</v>
      </c>
      <c r="D56" s="16"/>
      <c r="E56" s="432"/>
      <c r="F56" s="132" t="s">
        <v>47</v>
      </c>
      <c r="G56" s="132" t="s">
        <v>360</v>
      </c>
      <c r="H56" s="276">
        <f>'hlavní činnost'!G56</f>
        <v>30000</v>
      </c>
      <c r="I56" s="254">
        <f>'doplňková činnost'!G56</f>
        <v>0</v>
      </c>
      <c r="J56" s="255">
        <f t="shared" si="0"/>
        <v>30000</v>
      </c>
    </row>
    <row r="57" spans="2:10" outlineLevel="1" x14ac:dyDescent="0.25">
      <c r="B57" s="399"/>
      <c r="C57" s="16" t="s">
        <v>105</v>
      </c>
      <c r="D57" s="16"/>
      <c r="E57" s="432"/>
      <c r="F57" s="132" t="s">
        <v>49</v>
      </c>
      <c r="G57" s="132" t="s">
        <v>361</v>
      </c>
      <c r="H57" s="276">
        <f>'hlavní činnost'!G57</f>
        <v>60000</v>
      </c>
      <c r="I57" s="254">
        <f>'doplňková činnost'!G57</f>
        <v>0</v>
      </c>
      <c r="J57" s="255">
        <f t="shared" si="0"/>
        <v>60000</v>
      </c>
    </row>
    <row r="58" spans="2:10" outlineLevel="1" x14ac:dyDescent="0.25">
      <c r="B58" s="399"/>
      <c r="C58" s="16" t="s">
        <v>106</v>
      </c>
      <c r="D58" s="16"/>
      <c r="E58" s="432"/>
      <c r="F58" s="132" t="s">
        <v>53</v>
      </c>
      <c r="G58" s="132" t="s">
        <v>363</v>
      </c>
      <c r="H58" s="276">
        <f>'hlavní činnost'!G58</f>
        <v>50000</v>
      </c>
      <c r="I58" s="254">
        <f>'doplňková činnost'!G58</f>
        <v>0</v>
      </c>
      <c r="J58" s="255">
        <f t="shared" si="0"/>
        <v>50000</v>
      </c>
    </row>
    <row r="59" spans="2:10" outlineLevel="1" x14ac:dyDescent="0.25">
      <c r="B59" s="389"/>
      <c r="C59" s="16" t="s">
        <v>76</v>
      </c>
      <c r="D59" s="16"/>
      <c r="E59" s="433"/>
      <c r="F59" s="132"/>
      <c r="G59" s="132"/>
      <c r="H59" s="276">
        <f>'hlavní činnost'!G59</f>
        <v>0</v>
      </c>
      <c r="I59" s="254">
        <f>'doplňková činnost'!G59</f>
        <v>0</v>
      </c>
      <c r="J59" s="255">
        <f t="shared" si="0"/>
        <v>0</v>
      </c>
    </row>
    <row r="60" spans="2:10" x14ac:dyDescent="0.25">
      <c r="B60" s="356" t="s">
        <v>107</v>
      </c>
      <c r="C60" s="357"/>
      <c r="D60" s="293"/>
      <c r="E60" s="35" t="s">
        <v>108</v>
      </c>
      <c r="F60" s="132"/>
      <c r="G60" s="132"/>
      <c r="H60" s="275">
        <f>'hlavní činnost'!G60</f>
        <v>57000</v>
      </c>
      <c r="I60" s="243">
        <f>'doplňková činnost'!G60</f>
        <v>0</v>
      </c>
      <c r="J60" s="244">
        <f t="shared" si="0"/>
        <v>57000</v>
      </c>
    </row>
    <row r="61" spans="2:10" outlineLevel="1" x14ac:dyDescent="0.25">
      <c r="B61" s="353" t="s">
        <v>34</v>
      </c>
      <c r="C61" s="16" t="s">
        <v>109</v>
      </c>
      <c r="D61" s="16"/>
      <c r="E61" s="431" t="s">
        <v>108</v>
      </c>
      <c r="F61" s="132" t="s">
        <v>37</v>
      </c>
      <c r="G61" s="132" t="s">
        <v>356</v>
      </c>
      <c r="H61" s="276">
        <f>'hlavní činnost'!G61</f>
        <v>52000</v>
      </c>
      <c r="I61" s="254">
        <f>'doplňková činnost'!G61</f>
        <v>0</v>
      </c>
      <c r="J61" s="255">
        <f t="shared" si="0"/>
        <v>52000</v>
      </c>
    </row>
    <row r="62" spans="2:10" outlineLevel="1" x14ac:dyDescent="0.25">
      <c r="B62" s="354"/>
      <c r="C62" s="16" t="s">
        <v>110</v>
      </c>
      <c r="D62" s="16"/>
      <c r="E62" s="432"/>
      <c r="F62" s="132" t="s">
        <v>43</v>
      </c>
      <c r="G62" s="132" t="s">
        <v>359</v>
      </c>
      <c r="H62" s="276">
        <f>'hlavní činnost'!G62</f>
        <v>5000</v>
      </c>
      <c r="I62" s="254">
        <f>'doplňková činnost'!G62</f>
        <v>0</v>
      </c>
      <c r="J62" s="255">
        <f t="shared" si="0"/>
        <v>5000</v>
      </c>
    </row>
    <row r="63" spans="2:10" outlineLevel="1" x14ac:dyDescent="0.25">
      <c r="B63" s="355"/>
      <c r="C63" s="16" t="s">
        <v>76</v>
      </c>
      <c r="D63" s="16"/>
      <c r="E63" s="433"/>
      <c r="F63" s="132"/>
      <c r="G63" s="132"/>
      <c r="H63" s="276">
        <f>'hlavní činnost'!G63</f>
        <v>0</v>
      </c>
      <c r="I63" s="254">
        <f>'doplňková činnost'!G63</f>
        <v>0</v>
      </c>
      <c r="J63" s="255">
        <f t="shared" si="0"/>
        <v>0</v>
      </c>
    </row>
    <row r="64" spans="2:10" x14ac:dyDescent="0.25">
      <c r="B64" s="356" t="s">
        <v>111</v>
      </c>
      <c r="C64" s="357"/>
      <c r="D64" s="293"/>
      <c r="E64" s="35" t="s">
        <v>112</v>
      </c>
      <c r="F64" s="132"/>
      <c r="G64" s="132"/>
      <c r="H64" s="275">
        <f>'hlavní činnost'!G64</f>
        <v>30000</v>
      </c>
      <c r="I64" s="243">
        <f>'doplňková činnost'!G64</f>
        <v>0</v>
      </c>
      <c r="J64" s="244">
        <f t="shared" si="0"/>
        <v>30000</v>
      </c>
    </row>
    <row r="65" spans="2:10" x14ac:dyDescent="0.25">
      <c r="B65" s="356" t="s">
        <v>113</v>
      </c>
      <c r="C65" s="357"/>
      <c r="D65" s="293"/>
      <c r="E65" s="35" t="s">
        <v>114</v>
      </c>
      <c r="F65" s="132"/>
      <c r="G65" s="132"/>
      <c r="H65" s="275">
        <f>'hlavní činnost'!G65</f>
        <v>0</v>
      </c>
      <c r="I65" s="243">
        <f>'doplňková činnost'!G65</f>
        <v>0</v>
      </c>
      <c r="J65" s="244">
        <f t="shared" si="0"/>
        <v>0</v>
      </c>
    </row>
    <row r="66" spans="2:10" x14ac:dyDescent="0.25">
      <c r="B66" s="356" t="s">
        <v>115</v>
      </c>
      <c r="C66" s="357"/>
      <c r="D66" s="293"/>
      <c r="E66" s="35" t="s">
        <v>116</v>
      </c>
      <c r="F66" s="132"/>
      <c r="G66" s="132"/>
      <c r="H66" s="275">
        <f>'hlavní činnost'!G66</f>
        <v>2247000</v>
      </c>
      <c r="I66" s="243">
        <f>'doplňková činnost'!G66</f>
        <v>11000</v>
      </c>
      <c r="J66" s="244">
        <f t="shared" si="0"/>
        <v>2258000</v>
      </c>
    </row>
    <row r="67" spans="2:10" outlineLevel="1" x14ac:dyDescent="0.25">
      <c r="B67" s="388" t="s">
        <v>34</v>
      </c>
      <c r="C67" s="16" t="s">
        <v>117</v>
      </c>
      <c r="D67" s="16"/>
      <c r="E67" s="431" t="s">
        <v>116</v>
      </c>
      <c r="F67" s="132" t="s">
        <v>37</v>
      </c>
      <c r="G67" s="132" t="s">
        <v>356</v>
      </c>
      <c r="H67" s="276">
        <f>'hlavní činnost'!G67</f>
        <v>10000</v>
      </c>
      <c r="I67" s="254">
        <f>'doplňková činnost'!G67</f>
        <v>0</v>
      </c>
      <c r="J67" s="255">
        <f t="shared" si="0"/>
        <v>10000</v>
      </c>
    </row>
    <row r="68" spans="2:10" outlineLevel="1" x14ac:dyDescent="0.25">
      <c r="B68" s="399"/>
      <c r="C68" s="16" t="s">
        <v>118</v>
      </c>
      <c r="D68" s="16"/>
      <c r="E68" s="432"/>
      <c r="F68" s="132" t="s">
        <v>43</v>
      </c>
      <c r="G68" s="132" t="s">
        <v>359</v>
      </c>
      <c r="H68" s="276">
        <f>'hlavní činnost'!G68</f>
        <v>93000</v>
      </c>
      <c r="I68" s="254">
        <f>'doplňková činnost'!G68</f>
        <v>0</v>
      </c>
      <c r="J68" s="255">
        <f t="shared" si="0"/>
        <v>93000</v>
      </c>
    </row>
    <row r="69" spans="2:10" outlineLevel="1" x14ac:dyDescent="0.25">
      <c r="B69" s="399"/>
      <c r="C69" s="16" t="s">
        <v>119</v>
      </c>
      <c r="D69" s="16"/>
      <c r="E69" s="432"/>
      <c r="F69" s="132" t="s">
        <v>47</v>
      </c>
      <c r="G69" s="132" t="s">
        <v>360</v>
      </c>
      <c r="H69" s="276">
        <f>'hlavní činnost'!G69</f>
        <v>6000</v>
      </c>
      <c r="I69" s="254">
        <f>'doplňková činnost'!G69</f>
        <v>0</v>
      </c>
      <c r="J69" s="255">
        <f t="shared" si="0"/>
        <v>6000</v>
      </c>
    </row>
    <row r="70" spans="2:10" ht="25.5" outlineLevel="1" x14ac:dyDescent="0.25">
      <c r="B70" s="399"/>
      <c r="C70" s="16" t="s">
        <v>120</v>
      </c>
      <c r="D70" s="16"/>
      <c r="E70" s="432"/>
      <c r="F70" s="132" t="s">
        <v>49</v>
      </c>
      <c r="G70" s="132" t="s">
        <v>361</v>
      </c>
      <c r="H70" s="276">
        <f>'hlavní činnost'!G70</f>
        <v>0</v>
      </c>
      <c r="I70" s="254">
        <f>'doplňková činnost'!G70</f>
        <v>0</v>
      </c>
      <c r="J70" s="255">
        <f t="shared" si="0"/>
        <v>0</v>
      </c>
    </row>
    <row r="71" spans="2:10" ht="25.5" outlineLevel="1" x14ac:dyDescent="0.25">
      <c r="B71" s="399"/>
      <c r="C71" s="16" t="s">
        <v>121</v>
      </c>
      <c r="D71" s="16"/>
      <c r="E71" s="432"/>
      <c r="F71" s="132" t="s">
        <v>57</v>
      </c>
      <c r="G71" s="162" t="str">
        <f>IF('doplňková činnost'!F71=0,"nevyplněna analytika.",'doplňková činnost'!F71)</f>
        <v>020X</v>
      </c>
      <c r="H71" s="276">
        <f>'hlavní činnost'!G71</f>
        <v>1060000</v>
      </c>
      <c r="I71" s="254">
        <f>'doplňková činnost'!G71</f>
        <v>10000</v>
      </c>
      <c r="J71" s="255">
        <f t="shared" si="0"/>
        <v>1070000</v>
      </c>
    </row>
    <row r="72" spans="2:10" ht="25.5" outlineLevel="1" x14ac:dyDescent="0.25">
      <c r="B72" s="399"/>
      <c r="C72" s="16" t="s">
        <v>122</v>
      </c>
      <c r="D72" s="16"/>
      <c r="E72" s="432"/>
      <c r="F72" s="132" t="s">
        <v>51</v>
      </c>
      <c r="G72" s="132" t="s">
        <v>362</v>
      </c>
      <c r="H72" s="276">
        <f>'hlavní činnost'!G72</f>
        <v>9000</v>
      </c>
      <c r="I72" s="254">
        <f>'doplňková činnost'!G72</f>
        <v>0</v>
      </c>
      <c r="J72" s="255">
        <f t="shared" si="0"/>
        <v>9000</v>
      </c>
    </row>
    <row r="73" spans="2:10" outlineLevel="1" x14ac:dyDescent="0.25">
      <c r="B73" s="399"/>
      <c r="C73" s="16" t="s">
        <v>123</v>
      </c>
      <c r="D73" s="16"/>
      <c r="E73" s="432"/>
      <c r="F73" s="132" t="s">
        <v>53</v>
      </c>
      <c r="G73" s="132" t="s">
        <v>363</v>
      </c>
      <c r="H73" s="276">
        <f>'hlavní činnost'!G73</f>
        <v>0</v>
      </c>
      <c r="I73" s="254">
        <f>'doplňková činnost'!G73</f>
        <v>0</v>
      </c>
      <c r="J73" s="255">
        <f t="shared" si="0"/>
        <v>0</v>
      </c>
    </row>
    <row r="74" spans="2:10" outlineLevel="1" x14ac:dyDescent="0.25">
      <c r="B74" s="399"/>
      <c r="C74" s="16" t="s">
        <v>124</v>
      </c>
      <c r="D74" s="16"/>
      <c r="E74" s="432"/>
      <c r="F74" s="132" t="s">
        <v>39</v>
      </c>
      <c r="G74" s="132" t="s">
        <v>364</v>
      </c>
      <c r="H74" s="276">
        <f>'hlavní činnost'!G74</f>
        <v>0</v>
      </c>
      <c r="I74" s="254">
        <f>'doplňková činnost'!G74</f>
        <v>0</v>
      </c>
      <c r="J74" s="255">
        <f t="shared" ref="J74:J138" si="1">I74+H74</f>
        <v>0</v>
      </c>
    </row>
    <row r="75" spans="2:10" outlineLevel="1" x14ac:dyDescent="0.25">
      <c r="B75" s="399"/>
      <c r="C75" s="16" t="s">
        <v>125</v>
      </c>
      <c r="D75" s="16"/>
      <c r="E75" s="432"/>
      <c r="F75" s="132" t="s">
        <v>41</v>
      </c>
      <c r="G75" s="132" t="s">
        <v>365</v>
      </c>
      <c r="H75" s="276">
        <f>'hlavní činnost'!G75</f>
        <v>140000</v>
      </c>
      <c r="I75" s="254">
        <f>'doplňková činnost'!G75</f>
        <v>0</v>
      </c>
      <c r="J75" s="255">
        <f t="shared" si="1"/>
        <v>140000</v>
      </c>
    </row>
    <row r="76" spans="2:10" outlineLevel="1" x14ac:dyDescent="0.25">
      <c r="B76" s="399"/>
      <c r="C76" s="16" t="s">
        <v>126</v>
      </c>
      <c r="D76" s="16"/>
      <c r="E76" s="432"/>
      <c r="F76" s="132" t="s">
        <v>127</v>
      </c>
      <c r="G76" s="132" t="s">
        <v>366</v>
      </c>
      <c r="H76" s="276">
        <f>'hlavní činnost'!G76</f>
        <v>20000</v>
      </c>
      <c r="I76" s="254">
        <f>'doplňková činnost'!G76</f>
        <v>0</v>
      </c>
      <c r="J76" s="255">
        <f t="shared" si="1"/>
        <v>20000</v>
      </c>
    </row>
    <row r="77" spans="2:10" outlineLevel="1" x14ac:dyDescent="0.25">
      <c r="B77" s="399"/>
      <c r="C77" s="16" t="s">
        <v>128</v>
      </c>
      <c r="D77" s="16"/>
      <c r="E77" s="432"/>
      <c r="F77" s="132" t="s">
        <v>129</v>
      </c>
      <c r="G77" s="132" t="s">
        <v>357</v>
      </c>
      <c r="H77" s="276">
        <f>'hlavní činnost'!G77</f>
        <v>36000</v>
      </c>
      <c r="I77" s="254">
        <f>'doplňková činnost'!G77</f>
        <v>0</v>
      </c>
      <c r="J77" s="255">
        <f t="shared" si="1"/>
        <v>36000</v>
      </c>
    </row>
    <row r="78" spans="2:10" outlineLevel="1" x14ac:dyDescent="0.25">
      <c r="B78" s="399"/>
      <c r="C78" s="16" t="s">
        <v>130</v>
      </c>
      <c r="D78" s="16"/>
      <c r="E78" s="432"/>
      <c r="F78" s="132" t="s">
        <v>131</v>
      </c>
      <c r="G78" s="132" t="s">
        <v>377</v>
      </c>
      <c r="H78" s="276">
        <f>'hlavní činnost'!G78</f>
        <v>25000</v>
      </c>
      <c r="I78" s="254">
        <f>'doplňková činnost'!G78</f>
        <v>0</v>
      </c>
      <c r="J78" s="255">
        <f t="shared" si="1"/>
        <v>25000</v>
      </c>
    </row>
    <row r="79" spans="2:10" outlineLevel="1" x14ac:dyDescent="0.25">
      <c r="B79" s="399"/>
      <c r="C79" s="16" t="s">
        <v>132</v>
      </c>
      <c r="D79" s="16"/>
      <c r="E79" s="432"/>
      <c r="F79" s="132" t="s">
        <v>45</v>
      </c>
      <c r="G79" s="132" t="s">
        <v>358</v>
      </c>
      <c r="H79" s="276">
        <f>'hlavní činnost'!G79</f>
        <v>8000</v>
      </c>
      <c r="I79" s="254">
        <f>'doplňková činnost'!G79</f>
        <v>0</v>
      </c>
      <c r="J79" s="255">
        <f t="shared" si="1"/>
        <v>8000</v>
      </c>
    </row>
    <row r="80" spans="2:10" ht="25.5" outlineLevel="1" x14ac:dyDescent="0.25">
      <c r="B80" s="399"/>
      <c r="C80" s="16" t="s">
        <v>133</v>
      </c>
      <c r="D80" s="16"/>
      <c r="E80" s="432"/>
      <c r="F80" s="132" t="s">
        <v>63</v>
      </c>
      <c r="G80" s="132" t="s">
        <v>367</v>
      </c>
      <c r="H80" s="276">
        <f>'hlavní činnost'!G80</f>
        <v>6000</v>
      </c>
      <c r="I80" s="254">
        <f>'doplňková činnost'!G80</f>
        <v>0</v>
      </c>
      <c r="J80" s="255">
        <f t="shared" si="1"/>
        <v>6000</v>
      </c>
    </row>
    <row r="81" spans="2:10" outlineLevel="1" x14ac:dyDescent="0.25">
      <c r="B81" s="399"/>
      <c r="C81" s="16" t="s">
        <v>134</v>
      </c>
      <c r="D81" s="16"/>
      <c r="E81" s="432"/>
      <c r="F81" s="132" t="s">
        <v>65</v>
      </c>
      <c r="G81" s="132" t="s">
        <v>368</v>
      </c>
      <c r="H81" s="276">
        <f>'hlavní činnost'!G81</f>
        <v>0</v>
      </c>
      <c r="I81" s="254">
        <f>'doplňková činnost'!G81</f>
        <v>0</v>
      </c>
      <c r="J81" s="255">
        <f t="shared" si="1"/>
        <v>0</v>
      </c>
    </row>
    <row r="82" spans="2:10" outlineLevel="1" x14ac:dyDescent="0.25">
      <c r="B82" s="399"/>
      <c r="C82" s="18" t="s">
        <v>135</v>
      </c>
      <c r="D82" s="18"/>
      <c r="E82" s="432"/>
      <c r="F82" s="132" t="s">
        <v>67</v>
      </c>
      <c r="G82" s="132" t="s">
        <v>369</v>
      </c>
      <c r="H82" s="276">
        <f>'hlavní činnost'!G82</f>
        <v>0</v>
      </c>
      <c r="I82" s="254">
        <f>'doplňková činnost'!G82</f>
        <v>0</v>
      </c>
      <c r="J82" s="255">
        <f t="shared" si="1"/>
        <v>0</v>
      </c>
    </row>
    <row r="83" spans="2:10" outlineLevel="1" x14ac:dyDescent="0.25">
      <c r="B83" s="399"/>
      <c r="C83" s="16" t="s">
        <v>136</v>
      </c>
      <c r="D83" s="16"/>
      <c r="E83" s="432"/>
      <c r="F83" s="132" t="s">
        <v>69</v>
      </c>
      <c r="G83" s="132" t="s">
        <v>370</v>
      </c>
      <c r="H83" s="276">
        <f>'hlavní činnost'!G83</f>
        <v>120000</v>
      </c>
      <c r="I83" s="254">
        <f>'doplňková činnost'!G83</f>
        <v>1000</v>
      </c>
      <c r="J83" s="255">
        <f t="shared" si="1"/>
        <v>121000</v>
      </c>
    </row>
    <row r="84" spans="2:10" outlineLevel="1" x14ac:dyDescent="0.25">
      <c r="B84" s="399"/>
      <c r="C84" s="16" t="s">
        <v>137</v>
      </c>
      <c r="D84" s="16"/>
      <c r="E84" s="432"/>
      <c r="F84" s="132" t="s">
        <v>71</v>
      </c>
      <c r="G84" s="132" t="s">
        <v>371</v>
      </c>
      <c r="H84" s="276">
        <f>'hlavní činnost'!G84</f>
        <v>31000</v>
      </c>
      <c r="I84" s="254">
        <f>'doplňková činnost'!G84</f>
        <v>0</v>
      </c>
      <c r="J84" s="255">
        <f t="shared" si="1"/>
        <v>31000</v>
      </c>
    </row>
    <row r="85" spans="2:10" outlineLevel="1" x14ac:dyDescent="0.25">
      <c r="B85" s="399"/>
      <c r="C85" s="16" t="s">
        <v>138</v>
      </c>
      <c r="D85" s="16"/>
      <c r="E85" s="432"/>
      <c r="F85" s="132" t="s">
        <v>139</v>
      </c>
      <c r="G85" s="132" t="s">
        <v>378</v>
      </c>
      <c r="H85" s="276">
        <f>'hlavní činnost'!G85</f>
        <v>0</v>
      </c>
      <c r="I85" s="254">
        <f>'doplňková činnost'!G85</f>
        <v>0</v>
      </c>
      <c r="J85" s="255">
        <f t="shared" si="1"/>
        <v>0</v>
      </c>
    </row>
    <row r="86" spans="2:10" ht="25.5" outlineLevel="1" x14ac:dyDescent="0.25">
      <c r="B86" s="399"/>
      <c r="C86" s="16" t="s">
        <v>140</v>
      </c>
      <c r="D86" s="16"/>
      <c r="E86" s="432"/>
      <c r="F86" s="132" t="s">
        <v>73</v>
      </c>
      <c r="G86" s="132" t="s">
        <v>372</v>
      </c>
      <c r="H86" s="276">
        <f>'hlavní činnost'!G86</f>
        <v>0</v>
      </c>
      <c r="I86" s="254">
        <f>'doplňková činnost'!G86</f>
        <v>0</v>
      </c>
      <c r="J86" s="255">
        <f t="shared" si="1"/>
        <v>0</v>
      </c>
    </row>
    <row r="87" spans="2:10" outlineLevel="1" x14ac:dyDescent="0.25">
      <c r="B87" s="399"/>
      <c r="C87" s="16" t="s">
        <v>141</v>
      </c>
      <c r="D87" s="16"/>
      <c r="E87" s="432"/>
      <c r="F87" s="132" t="s">
        <v>75</v>
      </c>
      <c r="G87" s="132" t="s">
        <v>373</v>
      </c>
      <c r="H87" s="276">
        <f>'hlavní činnost'!G87</f>
        <v>100000</v>
      </c>
      <c r="I87" s="254">
        <f>'doplňková činnost'!G87</f>
        <v>0</v>
      </c>
      <c r="J87" s="255">
        <f t="shared" si="1"/>
        <v>100000</v>
      </c>
    </row>
    <row r="88" spans="2:10" outlineLevel="1" x14ac:dyDescent="0.25">
      <c r="B88" s="399"/>
      <c r="C88" s="16" t="s">
        <v>142</v>
      </c>
      <c r="D88" s="16"/>
      <c r="E88" s="432"/>
      <c r="F88" s="132" t="s">
        <v>143</v>
      </c>
      <c r="G88" s="132" t="s">
        <v>374</v>
      </c>
      <c r="H88" s="276">
        <f>'hlavní činnost'!G88</f>
        <v>0</v>
      </c>
      <c r="I88" s="254">
        <f>'doplňková činnost'!G88</f>
        <v>0</v>
      </c>
      <c r="J88" s="255">
        <f t="shared" si="1"/>
        <v>0</v>
      </c>
    </row>
    <row r="89" spans="2:10" ht="25.5" outlineLevel="1" x14ac:dyDescent="0.25">
      <c r="B89" s="399"/>
      <c r="C89" s="16" t="s">
        <v>144</v>
      </c>
      <c r="D89" s="16"/>
      <c r="E89" s="432"/>
      <c r="F89" s="132" t="s">
        <v>145</v>
      </c>
      <c r="G89" s="132" t="s">
        <v>379</v>
      </c>
      <c r="H89" s="276">
        <f>'hlavní činnost'!G89</f>
        <v>250000</v>
      </c>
      <c r="I89" s="254">
        <f>'doplňková činnost'!G89</f>
        <v>0</v>
      </c>
      <c r="J89" s="255">
        <f t="shared" si="1"/>
        <v>250000</v>
      </c>
    </row>
    <row r="90" spans="2:10" outlineLevel="1" x14ac:dyDescent="0.25">
      <c r="B90" s="399"/>
      <c r="C90" s="16" t="s">
        <v>146</v>
      </c>
      <c r="D90" s="16"/>
      <c r="E90" s="432"/>
      <c r="F90" s="132" t="s">
        <v>147</v>
      </c>
      <c r="G90" s="132" t="s">
        <v>380</v>
      </c>
      <c r="H90" s="276">
        <f>'hlavní činnost'!G90</f>
        <v>0</v>
      </c>
      <c r="I90" s="254">
        <f>'doplňková činnost'!G90</f>
        <v>0</v>
      </c>
      <c r="J90" s="255">
        <f t="shared" si="1"/>
        <v>0</v>
      </c>
    </row>
    <row r="91" spans="2:10" outlineLevel="1" x14ac:dyDescent="0.25">
      <c r="B91" s="399"/>
      <c r="C91" s="16" t="s">
        <v>148</v>
      </c>
      <c r="D91" s="16"/>
      <c r="E91" s="432"/>
      <c r="F91" s="132" t="s">
        <v>149</v>
      </c>
      <c r="G91" s="132" t="s">
        <v>381</v>
      </c>
      <c r="H91" s="276">
        <f>'hlavní činnost'!G91</f>
        <v>2000</v>
      </c>
      <c r="I91" s="254">
        <f>'doplňková činnost'!G91</f>
        <v>0</v>
      </c>
      <c r="J91" s="255">
        <f t="shared" si="1"/>
        <v>2000</v>
      </c>
    </row>
    <row r="92" spans="2:10" outlineLevel="1" x14ac:dyDescent="0.25">
      <c r="B92" s="399"/>
      <c r="C92" s="16" t="s">
        <v>150</v>
      </c>
      <c r="D92" s="16"/>
      <c r="E92" s="432"/>
      <c r="F92" s="132" t="s">
        <v>151</v>
      </c>
      <c r="G92" s="132" t="s">
        <v>382</v>
      </c>
      <c r="H92" s="276">
        <f>'hlavní činnost'!G92</f>
        <v>10000</v>
      </c>
      <c r="I92" s="254">
        <f>'doplňková činnost'!G92</f>
        <v>0</v>
      </c>
      <c r="J92" s="255">
        <f t="shared" si="1"/>
        <v>10000</v>
      </c>
    </row>
    <row r="93" spans="2:10" outlineLevel="1" x14ac:dyDescent="0.25">
      <c r="B93" s="399"/>
      <c r="C93" s="16" t="s">
        <v>152</v>
      </c>
      <c r="D93" s="16"/>
      <c r="E93" s="432"/>
      <c r="F93" s="132" t="s">
        <v>153</v>
      </c>
      <c r="G93" s="132" t="s">
        <v>383</v>
      </c>
      <c r="H93" s="276">
        <f>'hlavní činnost'!G93</f>
        <v>0</v>
      </c>
      <c r="I93" s="254">
        <f>'doplňková činnost'!G93</f>
        <v>0</v>
      </c>
      <c r="J93" s="255">
        <f t="shared" si="1"/>
        <v>0</v>
      </c>
    </row>
    <row r="94" spans="2:10" outlineLevel="1" x14ac:dyDescent="0.25">
      <c r="B94" s="399"/>
      <c r="C94" s="16" t="s">
        <v>154</v>
      </c>
      <c r="D94" s="16"/>
      <c r="E94" s="432"/>
      <c r="F94" s="132" t="s">
        <v>155</v>
      </c>
      <c r="G94" s="132" t="s">
        <v>375</v>
      </c>
      <c r="H94" s="276">
        <f>'hlavní činnost'!G94</f>
        <v>101000</v>
      </c>
      <c r="I94" s="254">
        <f>'doplňková činnost'!G94</f>
        <v>0</v>
      </c>
      <c r="J94" s="255">
        <f t="shared" si="1"/>
        <v>101000</v>
      </c>
    </row>
    <row r="95" spans="2:10" outlineLevel="1" x14ac:dyDescent="0.25">
      <c r="B95" s="399"/>
      <c r="C95" s="16" t="s">
        <v>156</v>
      </c>
      <c r="D95" s="16"/>
      <c r="E95" s="432"/>
      <c r="F95" s="132" t="s">
        <v>55</v>
      </c>
      <c r="G95" s="162" t="str">
        <f>IF('doplňková činnost'!F95=0,"nevyplněna analytika.",'doplňková činnost'!F95)</f>
        <v>028X</v>
      </c>
      <c r="H95" s="276">
        <f>'hlavní činnost'!G95</f>
        <v>0</v>
      </c>
      <c r="I95" s="254">
        <f>'doplňková činnost'!G95</f>
        <v>0</v>
      </c>
      <c r="J95" s="255">
        <f t="shared" si="1"/>
        <v>0</v>
      </c>
    </row>
    <row r="96" spans="2:10" outlineLevel="1" x14ac:dyDescent="0.25">
      <c r="B96" s="399"/>
      <c r="C96" s="18" t="s">
        <v>157</v>
      </c>
      <c r="D96" s="18"/>
      <c r="E96" s="432"/>
      <c r="F96" s="162" t="str">
        <f>IF('hlavní činnost'!F96=0,"nevyplněna analytika.",'hlavní činnost'!F96)</f>
        <v>059X</v>
      </c>
      <c r="G96" s="162" t="str">
        <f>IF('doplňková činnost'!F96=0,"nevyplněna analytika.",'doplňková činnost'!F96)</f>
        <v>029X</v>
      </c>
      <c r="H96" s="276">
        <f>'hlavní činnost'!G96</f>
        <v>0</v>
      </c>
      <c r="I96" s="254">
        <f>'doplňková činnost'!G96</f>
        <v>0</v>
      </c>
      <c r="J96" s="255">
        <f>I96+H96</f>
        <v>0</v>
      </c>
    </row>
    <row r="97" spans="2:10" outlineLevel="1" x14ac:dyDescent="0.25">
      <c r="B97" s="389"/>
      <c r="C97" s="16" t="s">
        <v>76</v>
      </c>
      <c r="D97" s="16"/>
      <c r="E97" s="433"/>
      <c r="F97" s="132"/>
      <c r="G97" s="106"/>
      <c r="H97" s="276">
        <f>'hlavní činnost'!G97</f>
        <v>220000</v>
      </c>
      <c r="I97" s="254">
        <f>'doplňková činnost'!G97</f>
        <v>0</v>
      </c>
      <c r="J97" s="255">
        <f t="shared" si="1"/>
        <v>220000</v>
      </c>
    </row>
    <row r="98" spans="2:10" x14ac:dyDescent="0.25">
      <c r="B98" s="351" t="s">
        <v>159</v>
      </c>
      <c r="C98" s="352"/>
      <c r="D98" s="292"/>
      <c r="E98" s="35" t="s">
        <v>160</v>
      </c>
      <c r="F98" s="132"/>
      <c r="G98" s="132"/>
      <c r="H98" s="275">
        <f>'hlavní činnost'!G98</f>
        <v>14651000</v>
      </c>
      <c r="I98" s="243">
        <f>'doplňková činnost'!G98</f>
        <v>43000</v>
      </c>
      <c r="J98" s="244">
        <f t="shared" si="1"/>
        <v>14694000</v>
      </c>
    </row>
    <row r="99" spans="2:10" outlineLevel="1" x14ac:dyDescent="0.25">
      <c r="B99" s="394" t="s">
        <v>34</v>
      </c>
      <c r="C99" s="16" t="s">
        <v>161</v>
      </c>
      <c r="D99" s="16"/>
      <c r="E99" s="431" t="s">
        <v>160</v>
      </c>
      <c r="F99" s="132" t="s">
        <v>37</v>
      </c>
      <c r="G99" s="132" t="s">
        <v>356</v>
      </c>
      <c r="H99" s="276">
        <f>'hlavní činnost'!G99</f>
        <v>14126000</v>
      </c>
      <c r="I99" s="254">
        <f>'doplňková činnost'!G99</f>
        <v>43000</v>
      </c>
      <c r="J99" s="255">
        <f t="shared" si="1"/>
        <v>14169000</v>
      </c>
    </row>
    <row r="100" spans="2:10" outlineLevel="1" x14ac:dyDescent="0.25">
      <c r="B100" s="395"/>
      <c r="C100" s="16" t="s">
        <v>162</v>
      </c>
      <c r="D100" s="16"/>
      <c r="E100" s="432"/>
      <c r="F100" s="132" t="s">
        <v>43</v>
      </c>
      <c r="G100" s="132" t="s">
        <v>359</v>
      </c>
      <c r="H100" s="276">
        <f>'hlavní činnost'!G100</f>
        <v>385000</v>
      </c>
      <c r="I100" s="254">
        <f>'doplňková činnost'!G100</f>
        <v>0</v>
      </c>
      <c r="J100" s="255">
        <f t="shared" si="1"/>
        <v>385000</v>
      </c>
    </row>
    <row r="101" spans="2:10" outlineLevel="1" x14ac:dyDescent="0.25">
      <c r="B101" s="395"/>
      <c r="C101" s="16" t="s">
        <v>163</v>
      </c>
      <c r="D101" s="16"/>
      <c r="E101" s="432"/>
      <c r="F101" s="132" t="s">
        <v>47</v>
      </c>
      <c r="G101" s="132" t="s">
        <v>360</v>
      </c>
      <c r="H101" s="276">
        <f>'hlavní činnost'!G101</f>
        <v>80000</v>
      </c>
      <c r="I101" s="254">
        <f>'doplňková činnost'!G101</f>
        <v>0</v>
      </c>
      <c r="J101" s="255">
        <f t="shared" si="1"/>
        <v>80000</v>
      </c>
    </row>
    <row r="102" spans="2:10" outlineLevel="1" x14ac:dyDescent="0.25">
      <c r="B102" s="395"/>
      <c r="C102" s="16" t="s">
        <v>164</v>
      </c>
      <c r="D102" s="16"/>
      <c r="E102" s="432"/>
      <c r="F102" s="132" t="s">
        <v>49</v>
      </c>
      <c r="G102" s="132" t="s">
        <v>361</v>
      </c>
      <c r="H102" s="276">
        <f>'hlavní činnost'!G102</f>
        <v>45000</v>
      </c>
      <c r="I102" s="254">
        <f>'doplňková činnost'!G102</f>
        <v>0</v>
      </c>
      <c r="J102" s="255">
        <f t="shared" si="1"/>
        <v>45000</v>
      </c>
    </row>
    <row r="103" spans="2:10" outlineLevel="1" x14ac:dyDescent="0.25">
      <c r="B103" s="396"/>
      <c r="C103" s="16" t="s">
        <v>76</v>
      </c>
      <c r="D103" s="16"/>
      <c r="E103" s="433"/>
      <c r="F103" s="132"/>
      <c r="G103" s="132"/>
      <c r="H103" s="276">
        <f>'hlavní činnost'!G103</f>
        <v>15000</v>
      </c>
      <c r="I103" s="254">
        <f>'doplňková činnost'!G103</f>
        <v>0</v>
      </c>
      <c r="J103" s="255">
        <f t="shared" si="1"/>
        <v>15000</v>
      </c>
    </row>
    <row r="104" spans="2:10" x14ac:dyDescent="0.25">
      <c r="B104" s="356" t="s">
        <v>165</v>
      </c>
      <c r="C104" s="357"/>
      <c r="D104" s="293"/>
      <c r="E104" s="35" t="s">
        <v>166</v>
      </c>
      <c r="F104" s="132"/>
      <c r="G104" s="132"/>
      <c r="H104" s="275">
        <f>'hlavní činnost'!G104</f>
        <v>4809000</v>
      </c>
      <c r="I104" s="243">
        <f>'doplňková činnost'!G104</f>
        <v>14100</v>
      </c>
      <c r="J104" s="244">
        <f t="shared" si="1"/>
        <v>4823100</v>
      </c>
    </row>
    <row r="105" spans="2:10" outlineLevel="1" x14ac:dyDescent="0.25">
      <c r="B105" s="353" t="s">
        <v>34</v>
      </c>
      <c r="C105" s="17" t="s">
        <v>167</v>
      </c>
      <c r="D105" s="17"/>
      <c r="E105" s="431" t="s">
        <v>166</v>
      </c>
      <c r="F105" s="132" t="s">
        <v>37</v>
      </c>
      <c r="G105" s="132" t="s">
        <v>356</v>
      </c>
      <c r="H105" s="276">
        <f>'hlavní činnost'!G105</f>
        <v>3536000</v>
      </c>
      <c r="I105" s="254">
        <f>'doplňková činnost'!G105</f>
        <v>10700</v>
      </c>
      <c r="J105" s="255">
        <f t="shared" si="1"/>
        <v>3546700</v>
      </c>
    </row>
    <row r="106" spans="2:10" outlineLevel="1" x14ac:dyDescent="0.25">
      <c r="B106" s="354"/>
      <c r="C106" s="17" t="s">
        <v>168</v>
      </c>
      <c r="D106" s="17"/>
      <c r="E106" s="432"/>
      <c r="F106" s="132" t="s">
        <v>43</v>
      </c>
      <c r="G106" s="132" t="s">
        <v>359</v>
      </c>
      <c r="H106" s="276">
        <f>'hlavní činnost'!G106</f>
        <v>1273000</v>
      </c>
      <c r="I106" s="254">
        <f>'doplňková činnost'!G106</f>
        <v>3400</v>
      </c>
      <c r="J106" s="255">
        <f t="shared" si="1"/>
        <v>1276400</v>
      </c>
    </row>
    <row r="107" spans="2:10" outlineLevel="1" x14ac:dyDescent="0.25">
      <c r="B107" s="355"/>
      <c r="C107" s="17" t="s">
        <v>76</v>
      </c>
      <c r="D107" s="17"/>
      <c r="E107" s="433"/>
      <c r="F107" s="132"/>
      <c r="G107" s="132"/>
      <c r="H107" s="276">
        <f>'hlavní činnost'!G107</f>
        <v>0</v>
      </c>
      <c r="I107" s="254">
        <f>'doplňková činnost'!G107</f>
        <v>0</v>
      </c>
      <c r="J107" s="255">
        <f t="shared" si="1"/>
        <v>0</v>
      </c>
    </row>
    <row r="108" spans="2:10" x14ac:dyDescent="0.25">
      <c r="B108" s="356" t="s">
        <v>169</v>
      </c>
      <c r="C108" s="357"/>
      <c r="D108" s="293"/>
      <c r="E108" s="35" t="s">
        <v>170</v>
      </c>
      <c r="F108" s="132"/>
      <c r="G108" s="132"/>
      <c r="H108" s="275">
        <f>'hlavní činnost'!G108</f>
        <v>41000</v>
      </c>
      <c r="I108" s="243">
        <f>'doplňková činnost'!G108</f>
        <v>0</v>
      </c>
      <c r="J108" s="244">
        <f t="shared" si="1"/>
        <v>41000</v>
      </c>
    </row>
    <row r="109" spans="2:10" ht="25.5" outlineLevel="1" x14ac:dyDescent="0.25">
      <c r="B109" s="388" t="s">
        <v>34</v>
      </c>
      <c r="C109" s="16" t="s">
        <v>171</v>
      </c>
      <c r="D109" s="16"/>
      <c r="E109" s="431" t="s">
        <v>170</v>
      </c>
      <c r="F109" s="132" t="s">
        <v>37</v>
      </c>
      <c r="G109" s="132" t="s">
        <v>356</v>
      </c>
      <c r="H109" s="276">
        <f>'hlavní činnost'!G109</f>
        <v>41000</v>
      </c>
      <c r="I109" s="254">
        <f>'doplňková činnost'!G109</f>
        <v>0</v>
      </c>
      <c r="J109" s="255">
        <f t="shared" si="1"/>
        <v>41000</v>
      </c>
    </row>
    <row r="110" spans="2:10" outlineLevel="1" x14ac:dyDescent="0.25">
      <c r="B110" s="389"/>
      <c r="C110" s="16" t="s">
        <v>76</v>
      </c>
      <c r="D110" s="16"/>
      <c r="E110" s="433"/>
      <c r="F110" s="132"/>
      <c r="G110" s="132"/>
      <c r="H110" s="276">
        <f>'hlavní činnost'!G110</f>
        <v>0</v>
      </c>
      <c r="I110" s="254">
        <f>'doplňková činnost'!G110</f>
        <v>0</v>
      </c>
      <c r="J110" s="255">
        <f t="shared" si="1"/>
        <v>0</v>
      </c>
    </row>
    <row r="111" spans="2:10" x14ac:dyDescent="0.25">
      <c r="B111" s="356" t="s">
        <v>172</v>
      </c>
      <c r="C111" s="357"/>
      <c r="D111" s="293"/>
      <c r="E111" s="35" t="s">
        <v>173</v>
      </c>
      <c r="F111" s="132"/>
      <c r="G111" s="132"/>
      <c r="H111" s="275">
        <f>'hlavní činnost'!G111</f>
        <v>602000</v>
      </c>
      <c r="I111" s="243">
        <f>'doplňková činnost'!G111</f>
        <v>1000</v>
      </c>
      <c r="J111" s="244">
        <f t="shared" si="1"/>
        <v>603000</v>
      </c>
    </row>
    <row r="112" spans="2:10" outlineLevel="1" x14ac:dyDescent="0.25">
      <c r="B112" s="388" t="s">
        <v>34</v>
      </c>
      <c r="C112" s="16" t="s">
        <v>174</v>
      </c>
      <c r="D112" s="16"/>
      <c r="E112" s="431" t="s">
        <v>173</v>
      </c>
      <c r="F112" s="132" t="s">
        <v>37</v>
      </c>
      <c r="G112" s="132" t="s">
        <v>356</v>
      </c>
      <c r="H112" s="276">
        <f>'hlavní činnost'!G112</f>
        <v>284000</v>
      </c>
      <c r="I112" s="254">
        <f>'doplňková činnost'!G112</f>
        <v>1000</v>
      </c>
      <c r="J112" s="255">
        <f t="shared" si="1"/>
        <v>285000</v>
      </c>
    </row>
    <row r="113" spans="2:10" ht="25.5" outlineLevel="1" x14ac:dyDescent="0.25">
      <c r="B113" s="399"/>
      <c r="C113" s="16" t="s">
        <v>175</v>
      </c>
      <c r="D113" s="16"/>
      <c r="E113" s="432"/>
      <c r="F113" s="132" t="s">
        <v>43</v>
      </c>
      <c r="G113" s="132" t="s">
        <v>359</v>
      </c>
      <c r="H113" s="276">
        <f>'hlavní činnost'!G113</f>
        <v>10000</v>
      </c>
      <c r="I113" s="254">
        <f>'doplňková činnost'!G113</f>
        <v>0</v>
      </c>
      <c r="J113" s="255">
        <f t="shared" si="1"/>
        <v>10000</v>
      </c>
    </row>
    <row r="114" spans="2:10" outlineLevel="1" x14ac:dyDescent="0.25">
      <c r="B114" s="399"/>
      <c r="C114" s="16" t="s">
        <v>176</v>
      </c>
      <c r="D114" s="16"/>
      <c r="E114" s="432"/>
      <c r="F114" s="132" t="s">
        <v>47</v>
      </c>
      <c r="G114" s="132" t="s">
        <v>360</v>
      </c>
      <c r="H114" s="276">
        <f>'hlavní činnost'!G114</f>
        <v>280000</v>
      </c>
      <c r="I114" s="254">
        <f>'doplňková činnost'!G114</f>
        <v>0</v>
      </c>
      <c r="J114" s="255">
        <f t="shared" si="1"/>
        <v>280000</v>
      </c>
    </row>
    <row r="115" spans="2:10" outlineLevel="1" x14ac:dyDescent="0.25">
      <c r="B115" s="399"/>
      <c r="C115" s="16" t="s">
        <v>177</v>
      </c>
      <c r="D115" s="16"/>
      <c r="E115" s="432"/>
      <c r="F115" s="132" t="s">
        <v>49</v>
      </c>
      <c r="G115" s="132" t="s">
        <v>361</v>
      </c>
      <c r="H115" s="276">
        <f>'hlavní činnost'!G115</f>
        <v>3000</v>
      </c>
      <c r="I115" s="254">
        <f>'doplňková činnost'!G115</f>
        <v>0</v>
      </c>
      <c r="J115" s="255">
        <f t="shared" si="1"/>
        <v>3000</v>
      </c>
    </row>
    <row r="116" spans="2:10" outlineLevel="1" x14ac:dyDescent="0.25">
      <c r="B116" s="399"/>
      <c r="C116" s="16" t="s">
        <v>178</v>
      </c>
      <c r="D116" s="16"/>
      <c r="E116" s="432"/>
      <c r="F116" s="132" t="s">
        <v>51</v>
      </c>
      <c r="G116" s="132" t="s">
        <v>362</v>
      </c>
      <c r="H116" s="276">
        <f>'hlavní činnost'!G116</f>
        <v>25000</v>
      </c>
      <c r="I116" s="254">
        <f>'doplňková činnost'!G116</f>
        <v>0</v>
      </c>
      <c r="J116" s="255">
        <f t="shared" si="1"/>
        <v>25000</v>
      </c>
    </row>
    <row r="117" spans="2:10" outlineLevel="1" x14ac:dyDescent="0.25">
      <c r="B117" s="389"/>
      <c r="C117" s="16" t="s">
        <v>76</v>
      </c>
      <c r="D117" s="16"/>
      <c r="E117" s="433"/>
      <c r="F117" s="132"/>
      <c r="G117" s="132"/>
      <c r="H117" s="276">
        <f>'hlavní činnost'!G117</f>
        <v>0</v>
      </c>
      <c r="I117" s="254">
        <f>'doplňková činnost'!G117</f>
        <v>0</v>
      </c>
      <c r="J117" s="255">
        <f t="shared" si="1"/>
        <v>0</v>
      </c>
    </row>
    <row r="118" spans="2:10" x14ac:dyDescent="0.25">
      <c r="B118" s="390" t="s">
        <v>179</v>
      </c>
      <c r="C118" s="391"/>
      <c r="D118" s="303"/>
      <c r="E118" s="35" t="s">
        <v>180</v>
      </c>
      <c r="F118" s="132"/>
      <c r="G118" s="132"/>
      <c r="H118" s="275">
        <f>'hlavní činnost'!G118</f>
        <v>0</v>
      </c>
      <c r="I118" s="243">
        <f>'doplňková činnost'!G118</f>
        <v>0</v>
      </c>
      <c r="J118" s="244">
        <f t="shared" si="1"/>
        <v>0</v>
      </c>
    </row>
    <row r="119" spans="2:10" outlineLevel="1" x14ac:dyDescent="0.25">
      <c r="B119" s="388" t="s">
        <v>34</v>
      </c>
      <c r="C119" s="16" t="s">
        <v>181</v>
      </c>
      <c r="D119" s="16"/>
      <c r="E119" s="431" t="s">
        <v>180</v>
      </c>
      <c r="F119" s="132" t="s">
        <v>37</v>
      </c>
      <c r="G119" s="132" t="s">
        <v>356</v>
      </c>
      <c r="H119" s="276">
        <f>'hlavní činnost'!G119</f>
        <v>0</v>
      </c>
      <c r="I119" s="254">
        <f>'doplňková činnost'!G119</f>
        <v>0</v>
      </c>
      <c r="J119" s="255">
        <f t="shared" si="1"/>
        <v>0</v>
      </c>
    </row>
    <row r="120" spans="2:10" outlineLevel="1" x14ac:dyDescent="0.25">
      <c r="B120" s="389"/>
      <c r="C120" s="16" t="s">
        <v>76</v>
      </c>
      <c r="D120" s="16"/>
      <c r="E120" s="433"/>
      <c r="F120" s="132"/>
      <c r="G120" s="132"/>
      <c r="H120" s="276">
        <f>'hlavní činnost'!G120</f>
        <v>0</v>
      </c>
      <c r="I120" s="254">
        <f>'doplňková činnost'!G120</f>
        <v>0</v>
      </c>
      <c r="J120" s="255">
        <f t="shared" si="1"/>
        <v>0</v>
      </c>
    </row>
    <row r="121" spans="2:10" ht="26.25" x14ac:dyDescent="0.25">
      <c r="B121" s="392" t="s">
        <v>182</v>
      </c>
      <c r="C121" s="393"/>
      <c r="D121" s="304"/>
      <c r="E121" s="36" t="s">
        <v>183</v>
      </c>
      <c r="F121" s="132"/>
      <c r="G121" s="132"/>
      <c r="H121" s="275">
        <f>'hlavní činnost'!G121</f>
        <v>0</v>
      </c>
      <c r="I121" s="243">
        <f>'doplňková činnost'!G121</f>
        <v>0</v>
      </c>
      <c r="J121" s="244">
        <f t="shared" si="1"/>
        <v>0</v>
      </c>
    </row>
    <row r="122" spans="2:10" x14ac:dyDescent="0.25">
      <c r="B122" s="392" t="s">
        <v>184</v>
      </c>
      <c r="C122" s="393"/>
      <c r="D122" s="304"/>
      <c r="E122" s="35" t="s">
        <v>185</v>
      </c>
      <c r="F122" s="132"/>
      <c r="G122" s="132"/>
      <c r="H122" s="275">
        <f>'hlavní činnost'!G122</f>
        <v>11000</v>
      </c>
      <c r="I122" s="243">
        <f>'doplňková činnost'!G122</f>
        <v>0</v>
      </c>
      <c r="J122" s="244">
        <f t="shared" si="1"/>
        <v>11000</v>
      </c>
    </row>
    <row r="123" spans="2:10" ht="26.25" outlineLevel="1" x14ac:dyDescent="0.25">
      <c r="B123" s="394" t="s">
        <v>34</v>
      </c>
      <c r="C123" s="304" t="s">
        <v>186</v>
      </c>
      <c r="D123" s="304"/>
      <c r="E123" s="431" t="s">
        <v>185</v>
      </c>
      <c r="F123" s="132" t="s">
        <v>37</v>
      </c>
      <c r="G123" s="132" t="s">
        <v>356</v>
      </c>
      <c r="H123" s="276">
        <f>'hlavní činnost'!G123</f>
        <v>8000</v>
      </c>
      <c r="I123" s="254">
        <f>'doplňková činnost'!G123</f>
        <v>0</v>
      </c>
      <c r="J123" s="255">
        <f t="shared" si="1"/>
        <v>8000</v>
      </c>
    </row>
    <row r="124" spans="2:10" outlineLevel="1" x14ac:dyDescent="0.25">
      <c r="B124" s="395"/>
      <c r="C124" s="304" t="s">
        <v>187</v>
      </c>
      <c r="D124" s="304"/>
      <c r="E124" s="432"/>
      <c r="F124" s="132" t="s">
        <v>43</v>
      </c>
      <c r="G124" s="132" t="s">
        <v>359</v>
      </c>
      <c r="H124" s="276">
        <f>'hlavní činnost'!G124</f>
        <v>2000</v>
      </c>
      <c r="I124" s="254">
        <f>'doplňková činnost'!G124</f>
        <v>0</v>
      </c>
      <c r="J124" s="255">
        <f t="shared" si="1"/>
        <v>2000</v>
      </c>
    </row>
    <row r="125" spans="2:10" outlineLevel="1" x14ac:dyDescent="0.25">
      <c r="B125" s="395"/>
      <c r="C125" s="304" t="s">
        <v>188</v>
      </c>
      <c r="D125" s="304"/>
      <c r="E125" s="432"/>
      <c r="F125" s="132" t="s">
        <v>47</v>
      </c>
      <c r="G125" s="132" t="s">
        <v>360</v>
      </c>
      <c r="H125" s="276">
        <f>'hlavní činnost'!G125</f>
        <v>1000</v>
      </c>
      <c r="I125" s="254">
        <f>'doplňková činnost'!G125</f>
        <v>0</v>
      </c>
      <c r="J125" s="255">
        <f t="shared" si="1"/>
        <v>1000</v>
      </c>
    </row>
    <row r="126" spans="2:10" outlineLevel="1" x14ac:dyDescent="0.25">
      <c r="B126" s="396"/>
      <c r="C126" s="304" t="s">
        <v>76</v>
      </c>
      <c r="D126" s="304"/>
      <c r="E126" s="433"/>
      <c r="F126" s="132"/>
      <c r="G126" s="132"/>
      <c r="H126" s="276">
        <f>'hlavní činnost'!G126</f>
        <v>0</v>
      </c>
      <c r="I126" s="254">
        <f>'doplňková činnost'!G126</f>
        <v>0</v>
      </c>
      <c r="J126" s="255">
        <f t="shared" si="1"/>
        <v>0</v>
      </c>
    </row>
    <row r="127" spans="2:10" ht="29.25" customHeight="1" x14ac:dyDescent="0.25">
      <c r="B127" s="392" t="s">
        <v>189</v>
      </c>
      <c r="C127" s="393"/>
      <c r="D127" s="304"/>
      <c r="E127" s="36" t="s">
        <v>190</v>
      </c>
      <c r="F127" s="132"/>
      <c r="G127" s="132"/>
      <c r="H127" s="275">
        <f>'hlavní činnost'!G127</f>
        <v>0</v>
      </c>
      <c r="I127" s="243">
        <f>'doplňková činnost'!G127</f>
        <v>0</v>
      </c>
      <c r="J127" s="244">
        <f t="shared" si="1"/>
        <v>0</v>
      </c>
    </row>
    <row r="128" spans="2:10" x14ac:dyDescent="0.25">
      <c r="B128" s="392" t="s">
        <v>191</v>
      </c>
      <c r="C128" s="393"/>
      <c r="D128" s="304"/>
      <c r="E128" s="35" t="s">
        <v>192</v>
      </c>
      <c r="F128" s="132"/>
      <c r="G128" s="132"/>
      <c r="H128" s="275">
        <f>'hlavní činnost'!G128</f>
        <v>0</v>
      </c>
      <c r="I128" s="243">
        <f>'doplňková činnost'!G128</f>
        <v>0</v>
      </c>
      <c r="J128" s="244">
        <f t="shared" si="1"/>
        <v>0</v>
      </c>
    </row>
    <row r="129" spans="2:10" x14ac:dyDescent="0.25">
      <c r="B129" s="356" t="s">
        <v>193</v>
      </c>
      <c r="C129" s="357"/>
      <c r="D129" s="293"/>
      <c r="E129" s="35" t="s">
        <v>194</v>
      </c>
      <c r="F129" s="132"/>
      <c r="G129" s="132"/>
      <c r="H129" s="275">
        <f>'hlavní činnost'!G129</f>
        <v>0</v>
      </c>
      <c r="I129" s="243">
        <f>'doplňková činnost'!G129</f>
        <v>0</v>
      </c>
      <c r="J129" s="244">
        <f t="shared" si="1"/>
        <v>0</v>
      </c>
    </row>
    <row r="130" spans="2:10" ht="26.25" outlineLevel="1" x14ac:dyDescent="0.25">
      <c r="B130" s="353" t="s">
        <v>34</v>
      </c>
      <c r="C130" s="293" t="s">
        <v>195</v>
      </c>
      <c r="D130" s="293"/>
      <c r="E130" s="431" t="s">
        <v>194</v>
      </c>
      <c r="F130" s="132" t="s">
        <v>37</v>
      </c>
      <c r="G130" s="132" t="s">
        <v>356</v>
      </c>
      <c r="H130" s="276">
        <f>'hlavní činnost'!G130</f>
        <v>0</v>
      </c>
      <c r="I130" s="254">
        <f>'doplňková činnost'!G130</f>
        <v>0</v>
      </c>
      <c r="J130" s="255">
        <f t="shared" si="1"/>
        <v>0</v>
      </c>
    </row>
    <row r="131" spans="2:10" outlineLevel="1" x14ac:dyDescent="0.25">
      <c r="B131" s="355"/>
      <c r="C131" s="293" t="s">
        <v>76</v>
      </c>
      <c r="D131" s="293"/>
      <c r="E131" s="433"/>
      <c r="F131" s="132"/>
      <c r="G131" s="132"/>
      <c r="H131" s="276">
        <f>'hlavní činnost'!G131</f>
        <v>0</v>
      </c>
      <c r="I131" s="254">
        <f>'doplňková činnost'!G131</f>
        <v>0</v>
      </c>
      <c r="J131" s="255">
        <f t="shared" si="1"/>
        <v>0</v>
      </c>
    </row>
    <row r="132" spans="2:10" x14ac:dyDescent="0.25">
      <c r="B132" s="356" t="s">
        <v>196</v>
      </c>
      <c r="C132" s="357"/>
      <c r="D132" s="293"/>
      <c r="E132" s="35" t="s">
        <v>197</v>
      </c>
      <c r="F132" s="132"/>
      <c r="G132" s="132"/>
      <c r="H132" s="275">
        <f>'hlavní činnost'!G132</f>
        <v>32000</v>
      </c>
      <c r="I132" s="243">
        <f>'doplňková činnost'!G132</f>
        <v>0</v>
      </c>
      <c r="J132" s="244">
        <f t="shared" si="1"/>
        <v>32000</v>
      </c>
    </row>
    <row r="133" spans="2:10" outlineLevel="1" x14ac:dyDescent="0.25">
      <c r="B133" s="388" t="s">
        <v>34</v>
      </c>
      <c r="C133" s="16" t="s">
        <v>198</v>
      </c>
      <c r="D133" s="16"/>
      <c r="E133" s="431" t="s">
        <v>197</v>
      </c>
      <c r="F133" s="132" t="s">
        <v>37</v>
      </c>
      <c r="G133" s="132" t="s">
        <v>356</v>
      </c>
      <c r="H133" s="276">
        <f>'hlavní činnost'!G133</f>
        <v>0</v>
      </c>
      <c r="I133" s="254">
        <f>'doplňková činnost'!G133</f>
        <v>0</v>
      </c>
      <c r="J133" s="255">
        <f t="shared" si="1"/>
        <v>0</v>
      </c>
    </row>
    <row r="134" spans="2:10" outlineLevel="1" x14ac:dyDescent="0.25">
      <c r="B134" s="399"/>
      <c r="C134" s="16" t="s">
        <v>199</v>
      </c>
      <c r="D134" s="16"/>
      <c r="E134" s="432"/>
      <c r="F134" s="132" t="s">
        <v>43</v>
      </c>
      <c r="G134" s="132" t="s">
        <v>359</v>
      </c>
      <c r="H134" s="276">
        <f>'hlavní činnost'!G134</f>
        <v>0</v>
      </c>
      <c r="I134" s="254">
        <f>'doplňková činnost'!G134</f>
        <v>0</v>
      </c>
      <c r="J134" s="255">
        <f t="shared" si="1"/>
        <v>0</v>
      </c>
    </row>
    <row r="135" spans="2:10" outlineLevel="1" x14ac:dyDescent="0.25">
      <c r="B135" s="399"/>
      <c r="C135" s="16" t="s">
        <v>200</v>
      </c>
      <c r="D135" s="16"/>
      <c r="E135" s="432"/>
      <c r="F135" s="132" t="s">
        <v>47</v>
      </c>
      <c r="G135" s="132" t="s">
        <v>360</v>
      </c>
      <c r="H135" s="276">
        <f>'hlavní činnost'!G135</f>
        <v>2000</v>
      </c>
      <c r="I135" s="254">
        <f>'doplňková činnost'!G135</f>
        <v>0</v>
      </c>
      <c r="J135" s="255">
        <f t="shared" si="1"/>
        <v>2000</v>
      </c>
    </row>
    <row r="136" spans="2:10" outlineLevel="1" x14ac:dyDescent="0.25">
      <c r="B136" s="389"/>
      <c r="C136" s="16" t="s">
        <v>76</v>
      </c>
      <c r="D136" s="16"/>
      <c r="E136" s="433"/>
      <c r="F136" s="132"/>
      <c r="G136" s="132"/>
      <c r="H136" s="276">
        <f>'hlavní činnost'!G136</f>
        <v>30000</v>
      </c>
      <c r="I136" s="254">
        <f>'doplňková činnost'!G136</f>
        <v>0</v>
      </c>
      <c r="J136" s="255">
        <f t="shared" si="1"/>
        <v>30000</v>
      </c>
    </row>
    <row r="137" spans="2:10" x14ac:dyDescent="0.25">
      <c r="B137" s="392" t="s">
        <v>201</v>
      </c>
      <c r="C137" s="393"/>
      <c r="D137" s="304"/>
      <c r="E137" s="35" t="s">
        <v>202</v>
      </c>
      <c r="F137" s="132"/>
      <c r="G137" s="132"/>
      <c r="H137" s="275">
        <f>'hlavní činnost'!G137</f>
        <v>1107000</v>
      </c>
      <c r="I137" s="243">
        <f>'doplňková činnost'!G137</f>
        <v>400</v>
      </c>
      <c r="J137" s="244">
        <f t="shared" si="1"/>
        <v>1107400</v>
      </c>
    </row>
    <row r="138" spans="2:10" ht="32.25" customHeight="1" x14ac:dyDescent="0.25">
      <c r="B138" s="386" t="s">
        <v>189</v>
      </c>
      <c r="C138" s="387"/>
      <c r="D138" s="302"/>
      <c r="E138" s="36" t="s">
        <v>203</v>
      </c>
      <c r="F138" s="132"/>
      <c r="G138" s="132"/>
      <c r="H138" s="275">
        <f>'hlavní činnost'!G138</f>
        <v>0</v>
      </c>
      <c r="I138" s="243">
        <f>'doplňková činnost'!G138</f>
        <v>0</v>
      </c>
      <c r="J138" s="244">
        <f t="shared" si="1"/>
        <v>0</v>
      </c>
    </row>
    <row r="139" spans="2:10" x14ac:dyDescent="0.25">
      <c r="B139" s="386" t="s">
        <v>204</v>
      </c>
      <c r="C139" s="387"/>
      <c r="D139" s="302"/>
      <c r="E139" s="35" t="s">
        <v>205</v>
      </c>
      <c r="F139" s="132"/>
      <c r="G139" s="132"/>
      <c r="H139" s="275">
        <f>'hlavní činnost'!G139</f>
        <v>0</v>
      </c>
      <c r="I139" s="243">
        <f>'doplňková činnost'!G139</f>
        <v>0</v>
      </c>
      <c r="J139" s="244">
        <f t="shared" ref="J139:J202" si="2">I139+H139</f>
        <v>0</v>
      </c>
    </row>
    <row r="140" spans="2:10" x14ac:dyDescent="0.25">
      <c r="B140" s="392" t="s">
        <v>206</v>
      </c>
      <c r="C140" s="393"/>
      <c r="D140" s="304"/>
      <c r="E140" s="35" t="s">
        <v>207</v>
      </c>
      <c r="F140" s="132"/>
      <c r="G140" s="132"/>
      <c r="H140" s="275">
        <f>'hlavní činnost'!G140</f>
        <v>150000</v>
      </c>
      <c r="I140" s="243">
        <f>'doplňková činnost'!G140</f>
        <v>0</v>
      </c>
      <c r="J140" s="244">
        <f t="shared" si="2"/>
        <v>150000</v>
      </c>
    </row>
    <row r="141" spans="2:10" outlineLevel="1" x14ac:dyDescent="0.25">
      <c r="B141" s="388" t="s">
        <v>34</v>
      </c>
      <c r="C141" s="16" t="s">
        <v>208</v>
      </c>
      <c r="D141" s="16"/>
      <c r="E141" s="431" t="s">
        <v>207</v>
      </c>
      <c r="F141" s="132" t="s">
        <v>37</v>
      </c>
      <c r="G141" s="132" t="s">
        <v>356</v>
      </c>
      <c r="H141" s="276">
        <f>'hlavní činnost'!G141</f>
        <v>150000</v>
      </c>
      <c r="I141" s="254">
        <f>'doplňková činnost'!G141</f>
        <v>0</v>
      </c>
      <c r="J141" s="255">
        <f t="shared" si="2"/>
        <v>150000</v>
      </c>
    </row>
    <row r="142" spans="2:10" outlineLevel="1" x14ac:dyDescent="0.25">
      <c r="B142" s="399"/>
      <c r="C142" s="16" t="s">
        <v>209</v>
      </c>
      <c r="D142" s="16"/>
      <c r="E142" s="432"/>
      <c r="F142" s="132" t="s">
        <v>43</v>
      </c>
      <c r="G142" s="132" t="s">
        <v>359</v>
      </c>
      <c r="H142" s="276">
        <f>'hlavní činnost'!G142</f>
        <v>0</v>
      </c>
      <c r="I142" s="254">
        <f>'doplňková činnost'!G142</f>
        <v>0</v>
      </c>
      <c r="J142" s="255">
        <f t="shared" si="2"/>
        <v>0</v>
      </c>
    </row>
    <row r="143" spans="2:10" outlineLevel="1" x14ac:dyDescent="0.25">
      <c r="B143" s="399"/>
      <c r="C143" s="16" t="s">
        <v>210</v>
      </c>
      <c r="D143" s="16"/>
      <c r="E143" s="432"/>
      <c r="F143" s="132" t="s">
        <v>47</v>
      </c>
      <c r="G143" s="132" t="s">
        <v>360</v>
      </c>
      <c r="H143" s="276">
        <f>'hlavní činnost'!G143</f>
        <v>0</v>
      </c>
      <c r="I143" s="254">
        <f>'doplňková činnost'!G143</f>
        <v>0</v>
      </c>
      <c r="J143" s="255">
        <f t="shared" si="2"/>
        <v>0</v>
      </c>
    </row>
    <row r="144" spans="2:10" ht="25.5" outlineLevel="1" x14ac:dyDescent="0.25">
      <c r="B144" s="399"/>
      <c r="C144" s="16" t="s">
        <v>211</v>
      </c>
      <c r="D144" s="16"/>
      <c r="E144" s="432"/>
      <c r="F144" s="132" t="s">
        <v>49</v>
      </c>
      <c r="G144" s="132" t="s">
        <v>361</v>
      </c>
      <c r="H144" s="276">
        <f>'hlavní činnost'!G144</f>
        <v>0</v>
      </c>
      <c r="I144" s="254">
        <f>'doplňková činnost'!G144</f>
        <v>0</v>
      </c>
      <c r="J144" s="255">
        <f t="shared" si="2"/>
        <v>0</v>
      </c>
    </row>
    <row r="145" spans="2:10" ht="15.75" customHeight="1" outlineLevel="1" x14ac:dyDescent="0.25">
      <c r="B145" s="389"/>
      <c r="C145" s="16" t="s">
        <v>76</v>
      </c>
      <c r="D145" s="16"/>
      <c r="E145" s="433"/>
      <c r="F145" s="132"/>
      <c r="G145" s="132"/>
      <c r="H145" s="276">
        <f>'hlavní činnost'!G145</f>
        <v>0</v>
      </c>
      <c r="I145" s="254">
        <f>'doplňková činnost'!G145</f>
        <v>0</v>
      </c>
      <c r="J145" s="255">
        <f t="shared" si="2"/>
        <v>0</v>
      </c>
    </row>
    <row r="146" spans="2:10" x14ac:dyDescent="0.25">
      <c r="B146" s="369" t="s">
        <v>212</v>
      </c>
      <c r="C146" s="370"/>
      <c r="D146" s="296"/>
      <c r="E146" s="5"/>
      <c r="F146" s="123"/>
      <c r="G146" s="123"/>
      <c r="H146" s="277">
        <f>'hlavní činnost'!G146</f>
        <v>0</v>
      </c>
      <c r="I146" s="257">
        <f>'doplňková činnost'!G146</f>
        <v>0</v>
      </c>
      <c r="J146" s="258">
        <f t="shared" si="2"/>
        <v>0</v>
      </c>
    </row>
    <row r="147" spans="2:10" x14ac:dyDescent="0.25">
      <c r="B147" s="356" t="s">
        <v>213</v>
      </c>
      <c r="C147" s="357"/>
      <c r="D147" s="293"/>
      <c r="E147" s="35" t="s">
        <v>214</v>
      </c>
      <c r="F147" s="121"/>
      <c r="G147" s="121"/>
      <c r="H147" s="275">
        <f>'hlavní činnost'!G147</f>
        <v>0</v>
      </c>
      <c r="I147" s="243">
        <f>'doplňková činnost'!G147</f>
        <v>0</v>
      </c>
      <c r="J147" s="244">
        <f t="shared" si="2"/>
        <v>0</v>
      </c>
    </row>
    <row r="148" spans="2:10" x14ac:dyDescent="0.25">
      <c r="B148" s="356" t="s">
        <v>215</v>
      </c>
      <c r="C148" s="357"/>
      <c r="D148" s="293"/>
      <c r="E148" s="35" t="s">
        <v>216</v>
      </c>
      <c r="F148" s="132"/>
      <c r="G148" s="132"/>
      <c r="H148" s="275">
        <f>'hlavní činnost'!G148</f>
        <v>0</v>
      </c>
      <c r="I148" s="243">
        <f>'doplňková činnost'!G148</f>
        <v>0</v>
      </c>
      <c r="J148" s="244">
        <f t="shared" si="2"/>
        <v>0</v>
      </c>
    </row>
    <row r="149" spans="2:10" ht="30.75" customHeight="1" x14ac:dyDescent="0.25">
      <c r="B149" s="386" t="s">
        <v>217</v>
      </c>
      <c r="C149" s="387"/>
      <c r="D149" s="302"/>
      <c r="E149" s="36" t="s">
        <v>218</v>
      </c>
      <c r="F149" s="132"/>
      <c r="G149" s="132"/>
      <c r="H149" s="275">
        <f>'hlavní činnost'!G149</f>
        <v>0</v>
      </c>
      <c r="I149" s="243">
        <f>'doplňková činnost'!G149</f>
        <v>0</v>
      </c>
      <c r="J149" s="244">
        <f t="shared" si="2"/>
        <v>0</v>
      </c>
    </row>
    <row r="150" spans="2:10" x14ac:dyDescent="0.25">
      <c r="B150" s="400" t="s">
        <v>219</v>
      </c>
      <c r="C150" s="401"/>
      <c r="D150" s="306"/>
      <c r="E150" s="5"/>
      <c r="F150" s="133"/>
      <c r="G150" s="133"/>
      <c r="H150" s="277">
        <f>'hlavní činnost'!G150</f>
        <v>0</v>
      </c>
      <c r="I150" s="257">
        <f>'doplňková činnost'!G150</f>
        <v>0</v>
      </c>
      <c r="J150" s="258">
        <f t="shared" si="2"/>
        <v>0</v>
      </c>
    </row>
    <row r="151" spans="2:10" x14ac:dyDescent="0.25">
      <c r="B151" s="386" t="s">
        <v>220</v>
      </c>
      <c r="C151" s="387"/>
      <c r="D151" s="302"/>
      <c r="E151" s="35" t="s">
        <v>221</v>
      </c>
      <c r="F151" s="132"/>
      <c r="G151" s="132"/>
      <c r="H151" s="275">
        <f>'hlavní činnost'!G151</f>
        <v>0</v>
      </c>
      <c r="I151" s="243">
        <f>'doplňková činnost'!G151</f>
        <v>0</v>
      </c>
      <c r="J151" s="244">
        <f t="shared" si="2"/>
        <v>0</v>
      </c>
    </row>
    <row r="152" spans="2:10" x14ac:dyDescent="0.25">
      <c r="B152" s="369" t="s">
        <v>222</v>
      </c>
      <c r="C152" s="370"/>
      <c r="D152" s="296"/>
      <c r="E152" s="5"/>
      <c r="F152" s="123"/>
      <c r="G152" s="123"/>
      <c r="H152" s="277">
        <f>'hlavní činnost'!G152</f>
        <v>0</v>
      </c>
      <c r="I152" s="257">
        <f>'doplňková činnost'!G152</f>
        <v>0</v>
      </c>
      <c r="J152" s="258">
        <f t="shared" si="2"/>
        <v>0</v>
      </c>
    </row>
    <row r="153" spans="2:10" x14ac:dyDescent="0.25">
      <c r="B153" s="356" t="s">
        <v>223</v>
      </c>
      <c r="C153" s="357"/>
      <c r="D153" s="293"/>
      <c r="E153" s="35" t="s">
        <v>224</v>
      </c>
      <c r="F153" s="132"/>
      <c r="G153" s="132"/>
      <c r="H153" s="275">
        <f>'hlavní činnost'!G153</f>
        <v>0</v>
      </c>
      <c r="I153" s="243">
        <f>'doplňková činnost'!G153</f>
        <v>0</v>
      </c>
      <c r="J153" s="244">
        <f t="shared" si="2"/>
        <v>0</v>
      </c>
    </row>
    <row r="154" spans="2:10" ht="15.75" thickBot="1" x14ac:dyDescent="0.3">
      <c r="B154" s="371" t="s">
        <v>225</v>
      </c>
      <c r="C154" s="372"/>
      <c r="D154" s="297"/>
      <c r="E154" s="40" t="s">
        <v>226</v>
      </c>
      <c r="F154" s="142"/>
      <c r="G154" s="134"/>
      <c r="H154" s="278">
        <f>'hlavní činnost'!G154</f>
        <v>0</v>
      </c>
      <c r="I154" s="279">
        <f>'doplňková činnost'!G154</f>
        <v>0</v>
      </c>
      <c r="J154" s="280">
        <f t="shared" si="2"/>
        <v>0</v>
      </c>
    </row>
    <row r="155" spans="2:10" ht="9.9499999999999993" customHeight="1" thickTop="1" thickBot="1" x14ac:dyDescent="0.3">
      <c r="B155" s="41"/>
      <c r="C155" s="42"/>
      <c r="D155" s="42"/>
      <c r="E155" s="43"/>
      <c r="F155" s="143"/>
      <c r="G155" s="150"/>
      <c r="H155" s="263"/>
      <c r="I155" s="281"/>
      <c r="J155" s="282"/>
    </row>
    <row r="156" spans="2:10" ht="16.5" thickTop="1" x14ac:dyDescent="0.25">
      <c r="B156" s="373" t="s">
        <v>227</v>
      </c>
      <c r="C156" s="374"/>
      <c r="D156" s="298"/>
      <c r="E156" s="34"/>
      <c r="F156" s="141"/>
      <c r="G156" s="136"/>
      <c r="H156" s="283">
        <f>'hlavní činnost'!G156</f>
        <v>26425000</v>
      </c>
      <c r="I156" s="266">
        <f>'doplňková činnost'!G156</f>
        <v>237000</v>
      </c>
      <c r="J156" s="267">
        <f t="shared" si="2"/>
        <v>26662000</v>
      </c>
    </row>
    <row r="157" spans="2:10" x14ac:dyDescent="0.25">
      <c r="B157" s="364" t="s">
        <v>228</v>
      </c>
      <c r="C157" s="365"/>
      <c r="D157" s="295"/>
      <c r="E157" s="5"/>
      <c r="F157" s="133"/>
      <c r="G157" s="133"/>
      <c r="H157" s="277">
        <f>'hlavní činnost'!G157</f>
        <v>1612000</v>
      </c>
      <c r="I157" s="257">
        <f>'doplňková činnost'!G157</f>
        <v>237000</v>
      </c>
      <c r="J157" s="258">
        <f t="shared" si="2"/>
        <v>1849000</v>
      </c>
    </row>
    <row r="158" spans="2:10" x14ac:dyDescent="0.25">
      <c r="B158" s="375" t="s">
        <v>229</v>
      </c>
      <c r="C158" s="376"/>
      <c r="D158" s="299"/>
      <c r="E158" s="35" t="s">
        <v>230</v>
      </c>
      <c r="F158" s="132"/>
      <c r="G158" s="132"/>
      <c r="H158" s="275">
        <f>'hlavní činnost'!G158</f>
        <v>0</v>
      </c>
      <c r="I158" s="243">
        <f>'doplňková činnost'!G158</f>
        <v>0</v>
      </c>
      <c r="J158" s="244">
        <f t="shared" si="2"/>
        <v>0</v>
      </c>
    </row>
    <row r="159" spans="2:10" x14ac:dyDescent="0.25">
      <c r="B159" s="375" t="s">
        <v>231</v>
      </c>
      <c r="C159" s="376"/>
      <c r="D159" s="299"/>
      <c r="E159" s="35" t="s">
        <v>232</v>
      </c>
      <c r="F159" s="132"/>
      <c r="G159" s="132"/>
      <c r="H159" s="275">
        <f>'hlavní činnost'!G159</f>
        <v>1425000</v>
      </c>
      <c r="I159" s="243">
        <f>'doplňková činnost'!G159</f>
        <v>43000</v>
      </c>
      <c r="J159" s="244">
        <f t="shared" si="2"/>
        <v>1468000</v>
      </c>
    </row>
    <row r="160" spans="2:10" outlineLevel="1" x14ac:dyDescent="0.25">
      <c r="B160" s="353" t="s">
        <v>34</v>
      </c>
      <c r="C160" s="16" t="s">
        <v>233</v>
      </c>
      <c r="D160" s="16"/>
      <c r="E160" s="431" t="s">
        <v>232</v>
      </c>
      <c r="F160" s="132" t="s">
        <v>37</v>
      </c>
      <c r="G160" s="132" t="s">
        <v>356</v>
      </c>
      <c r="H160" s="276">
        <f>'hlavní činnost'!G160</f>
        <v>0</v>
      </c>
      <c r="I160" s="254">
        <f>'doplňková činnost'!G160</f>
        <v>0</v>
      </c>
      <c r="J160" s="255">
        <f t="shared" si="2"/>
        <v>0</v>
      </c>
    </row>
    <row r="161" spans="2:10" outlineLevel="1" x14ac:dyDescent="0.25">
      <c r="B161" s="354"/>
      <c r="C161" s="16" t="s">
        <v>234</v>
      </c>
      <c r="D161" s="16"/>
      <c r="E161" s="432"/>
      <c r="F161" s="132" t="s">
        <v>63</v>
      </c>
      <c r="G161" s="132" t="s">
        <v>367</v>
      </c>
      <c r="H161" s="276">
        <f>'hlavní činnost'!G161</f>
        <v>0</v>
      </c>
      <c r="I161" s="254">
        <f>'doplňková činnost'!G161</f>
        <v>0</v>
      </c>
      <c r="J161" s="255">
        <f t="shared" si="2"/>
        <v>0</v>
      </c>
    </row>
    <row r="162" spans="2:10" outlineLevel="1" x14ac:dyDescent="0.25">
      <c r="B162" s="354"/>
      <c r="C162" s="16" t="s">
        <v>235</v>
      </c>
      <c r="D162" s="16"/>
      <c r="E162" s="432"/>
      <c r="F162" s="132" t="s">
        <v>65</v>
      </c>
      <c r="G162" s="132" t="s">
        <v>368</v>
      </c>
      <c r="H162" s="276">
        <f>'hlavní činnost'!G162</f>
        <v>0</v>
      </c>
      <c r="I162" s="254">
        <f>'doplňková činnost'!G162</f>
        <v>0</v>
      </c>
      <c r="J162" s="255">
        <f t="shared" si="2"/>
        <v>0</v>
      </c>
    </row>
    <row r="163" spans="2:10" outlineLevel="1" x14ac:dyDescent="0.25">
      <c r="B163" s="354"/>
      <c r="C163" s="16" t="s">
        <v>236</v>
      </c>
      <c r="D163" s="16"/>
      <c r="E163" s="432"/>
      <c r="F163" s="132" t="s">
        <v>67</v>
      </c>
      <c r="G163" s="132" t="s">
        <v>369</v>
      </c>
      <c r="H163" s="276">
        <f>'hlavní činnost'!G163</f>
        <v>0</v>
      </c>
      <c r="I163" s="254">
        <f>'doplňková činnost'!G163</f>
        <v>0</v>
      </c>
      <c r="J163" s="255">
        <f t="shared" si="2"/>
        <v>0</v>
      </c>
    </row>
    <row r="164" spans="2:10" outlineLevel="1" x14ac:dyDescent="0.25">
      <c r="B164" s="354"/>
      <c r="C164" s="16" t="s">
        <v>237</v>
      </c>
      <c r="D164" s="16"/>
      <c r="E164" s="432"/>
      <c r="F164" s="132" t="s">
        <v>69</v>
      </c>
      <c r="G164" s="132" t="s">
        <v>370</v>
      </c>
      <c r="H164" s="276">
        <f>'hlavní činnost'!G164</f>
        <v>0</v>
      </c>
      <c r="I164" s="254">
        <f>'doplňková činnost'!G164</f>
        <v>0</v>
      </c>
      <c r="J164" s="255">
        <f t="shared" si="2"/>
        <v>0</v>
      </c>
    </row>
    <row r="165" spans="2:10" outlineLevel="1" x14ac:dyDescent="0.25">
      <c r="B165" s="354"/>
      <c r="C165" s="16" t="s">
        <v>238</v>
      </c>
      <c r="D165" s="16"/>
      <c r="E165" s="432"/>
      <c r="F165" s="132" t="s">
        <v>71</v>
      </c>
      <c r="G165" s="132" t="s">
        <v>371</v>
      </c>
      <c r="H165" s="276">
        <f>'hlavní činnost'!G165</f>
        <v>0</v>
      </c>
      <c r="I165" s="254">
        <f>'doplňková činnost'!G165</f>
        <v>0</v>
      </c>
      <c r="J165" s="255">
        <f t="shared" si="2"/>
        <v>0</v>
      </c>
    </row>
    <row r="166" spans="2:10" outlineLevel="1" x14ac:dyDescent="0.25">
      <c r="B166" s="354"/>
      <c r="C166" s="16" t="s">
        <v>239</v>
      </c>
      <c r="D166" s="16"/>
      <c r="E166" s="432"/>
      <c r="F166" s="132" t="s">
        <v>73</v>
      </c>
      <c r="G166" s="132" t="s">
        <v>372</v>
      </c>
      <c r="H166" s="276">
        <f>'hlavní činnost'!G166</f>
        <v>0</v>
      </c>
      <c r="I166" s="254">
        <f>'doplňková činnost'!G166</f>
        <v>0</v>
      </c>
      <c r="J166" s="255">
        <f t="shared" si="2"/>
        <v>0</v>
      </c>
    </row>
    <row r="167" spans="2:10" outlineLevel="1" x14ac:dyDescent="0.25">
      <c r="B167" s="354"/>
      <c r="C167" s="16" t="s">
        <v>240</v>
      </c>
      <c r="D167" s="16"/>
      <c r="E167" s="432"/>
      <c r="F167" s="132" t="s">
        <v>75</v>
      </c>
      <c r="G167" s="132" t="s">
        <v>373</v>
      </c>
      <c r="H167" s="276">
        <f>'hlavní činnost'!G167</f>
        <v>0</v>
      </c>
      <c r="I167" s="254">
        <f>'doplňková činnost'!G167</f>
        <v>0</v>
      </c>
      <c r="J167" s="255">
        <f t="shared" si="2"/>
        <v>0</v>
      </c>
    </row>
    <row r="168" spans="2:10" outlineLevel="1" x14ac:dyDescent="0.25">
      <c r="B168" s="354"/>
      <c r="C168" s="16" t="s">
        <v>241</v>
      </c>
      <c r="D168" s="16"/>
      <c r="E168" s="432"/>
      <c r="F168" s="132" t="s">
        <v>143</v>
      </c>
      <c r="G168" s="132" t="s">
        <v>374</v>
      </c>
      <c r="H168" s="276">
        <f>'hlavní činnost'!G168</f>
        <v>30000</v>
      </c>
      <c r="I168" s="254">
        <f>'doplňková činnost'!G168</f>
        <v>0</v>
      </c>
      <c r="J168" s="255">
        <f t="shared" si="2"/>
        <v>30000</v>
      </c>
    </row>
    <row r="169" spans="2:10" ht="25.5" outlineLevel="1" x14ac:dyDescent="0.25">
      <c r="B169" s="354"/>
      <c r="C169" s="16" t="s">
        <v>242</v>
      </c>
      <c r="D169" s="16"/>
      <c r="E169" s="432"/>
      <c r="F169" s="132" t="s">
        <v>43</v>
      </c>
      <c r="G169" s="132" t="s">
        <v>359</v>
      </c>
      <c r="H169" s="276">
        <f>'hlavní činnost'!G169</f>
        <v>0</v>
      </c>
      <c r="I169" s="254">
        <f>'doplňková činnost'!G169</f>
        <v>0</v>
      </c>
      <c r="J169" s="255">
        <f t="shared" si="2"/>
        <v>0</v>
      </c>
    </row>
    <row r="170" spans="2:10" outlineLevel="1" x14ac:dyDescent="0.25">
      <c r="B170" s="354"/>
      <c r="C170" s="16" t="s">
        <v>243</v>
      </c>
      <c r="D170" s="16"/>
      <c r="E170" s="432"/>
      <c r="F170" s="132" t="s">
        <v>47</v>
      </c>
      <c r="G170" s="132" t="s">
        <v>360</v>
      </c>
      <c r="H170" s="276">
        <f>'hlavní činnost'!G170</f>
        <v>0</v>
      </c>
      <c r="I170" s="254">
        <f>'doplňková činnost'!G170</f>
        <v>0</v>
      </c>
      <c r="J170" s="255">
        <f t="shared" si="2"/>
        <v>0</v>
      </c>
    </row>
    <row r="171" spans="2:10" outlineLevel="1" x14ac:dyDescent="0.25">
      <c r="B171" s="354"/>
      <c r="C171" s="16" t="s">
        <v>244</v>
      </c>
      <c r="D171" s="16"/>
      <c r="E171" s="432"/>
      <c r="F171" s="132" t="s">
        <v>155</v>
      </c>
      <c r="G171" s="132" t="s">
        <v>375</v>
      </c>
      <c r="H171" s="276">
        <f>'hlavní činnost'!G171</f>
        <v>0</v>
      </c>
      <c r="I171" s="254">
        <f>'doplňková činnost'!G171</f>
        <v>0</v>
      </c>
      <c r="J171" s="255">
        <f t="shared" si="2"/>
        <v>0</v>
      </c>
    </row>
    <row r="172" spans="2:10" outlineLevel="1" x14ac:dyDescent="0.25">
      <c r="B172" s="354"/>
      <c r="C172" s="16" t="s">
        <v>245</v>
      </c>
      <c r="D172" s="16"/>
      <c r="E172" s="432"/>
      <c r="F172" s="132" t="s">
        <v>49</v>
      </c>
      <c r="G172" s="132" t="s">
        <v>361</v>
      </c>
      <c r="H172" s="276">
        <f>'hlavní činnost'!G172</f>
        <v>0</v>
      </c>
      <c r="I172" s="254">
        <f>'doplňková činnost'!G172</f>
        <v>0</v>
      </c>
      <c r="J172" s="255">
        <f t="shared" si="2"/>
        <v>0</v>
      </c>
    </row>
    <row r="173" spans="2:10" outlineLevel="1" x14ac:dyDescent="0.25">
      <c r="B173" s="354"/>
      <c r="C173" s="16" t="s">
        <v>246</v>
      </c>
      <c r="D173" s="16"/>
      <c r="E173" s="432"/>
      <c r="F173" s="132" t="s">
        <v>51</v>
      </c>
      <c r="G173" s="132" t="s">
        <v>362</v>
      </c>
      <c r="H173" s="276">
        <f>'hlavní činnost'!G173</f>
        <v>0</v>
      </c>
      <c r="I173" s="254">
        <f>'doplňková činnost'!G173</f>
        <v>0</v>
      </c>
      <c r="J173" s="255">
        <f t="shared" si="2"/>
        <v>0</v>
      </c>
    </row>
    <row r="174" spans="2:10" outlineLevel="1" x14ac:dyDescent="0.25">
      <c r="B174" s="354"/>
      <c r="C174" s="16" t="s">
        <v>247</v>
      </c>
      <c r="D174" s="16"/>
      <c r="E174" s="432"/>
      <c r="F174" s="132" t="s">
        <v>53</v>
      </c>
      <c r="G174" s="132" t="s">
        <v>363</v>
      </c>
      <c r="H174" s="276">
        <f>'hlavní činnost'!G174</f>
        <v>0</v>
      </c>
      <c r="I174" s="254">
        <f>'doplňková činnost'!G174</f>
        <v>0</v>
      </c>
      <c r="J174" s="255">
        <f t="shared" si="2"/>
        <v>0</v>
      </c>
    </row>
    <row r="175" spans="2:10" outlineLevel="1" x14ac:dyDescent="0.25">
      <c r="B175" s="354"/>
      <c r="C175" s="16" t="s">
        <v>248</v>
      </c>
      <c r="D175" s="16"/>
      <c r="E175" s="432"/>
      <c r="F175" s="132" t="s">
        <v>39</v>
      </c>
      <c r="G175" s="132" t="s">
        <v>364</v>
      </c>
      <c r="H175" s="276">
        <f>'hlavní činnost'!G175</f>
        <v>0</v>
      </c>
      <c r="I175" s="254">
        <f>'doplňková činnost'!G175</f>
        <v>0</v>
      </c>
      <c r="J175" s="255">
        <f t="shared" si="2"/>
        <v>0</v>
      </c>
    </row>
    <row r="176" spans="2:10" outlineLevel="1" x14ac:dyDescent="0.25">
      <c r="B176" s="354"/>
      <c r="C176" s="16" t="s">
        <v>249</v>
      </c>
      <c r="D176" s="16"/>
      <c r="E176" s="432"/>
      <c r="F176" s="132" t="s">
        <v>41</v>
      </c>
      <c r="G176" s="132" t="s">
        <v>365</v>
      </c>
      <c r="H176" s="276">
        <f>'hlavní činnost'!G176</f>
        <v>1350000</v>
      </c>
      <c r="I176" s="254">
        <f>'doplňková činnost'!G176</f>
        <v>0</v>
      </c>
      <c r="J176" s="255">
        <f t="shared" si="2"/>
        <v>1350000</v>
      </c>
    </row>
    <row r="177" spans="2:10" outlineLevel="1" x14ac:dyDescent="0.25">
      <c r="B177" s="354"/>
      <c r="C177" s="16" t="s">
        <v>250</v>
      </c>
      <c r="D177" s="16"/>
      <c r="E177" s="432"/>
      <c r="F177" s="132" t="s">
        <v>127</v>
      </c>
      <c r="G177" s="132" t="s">
        <v>366</v>
      </c>
      <c r="H177" s="276">
        <f>'hlavní činnost'!G177</f>
        <v>0</v>
      </c>
      <c r="I177" s="254">
        <f>'doplňková činnost'!G177</f>
        <v>0</v>
      </c>
      <c r="J177" s="255">
        <f t="shared" si="2"/>
        <v>0</v>
      </c>
    </row>
    <row r="178" spans="2:10" outlineLevel="1" x14ac:dyDescent="0.25">
      <c r="B178" s="354"/>
      <c r="C178" s="16" t="s">
        <v>251</v>
      </c>
      <c r="D178" s="16"/>
      <c r="E178" s="432"/>
      <c r="F178" s="132" t="s">
        <v>129</v>
      </c>
      <c r="G178" s="132" t="s">
        <v>357</v>
      </c>
      <c r="H178" s="276">
        <f>'hlavní činnost'!G178</f>
        <v>0</v>
      </c>
      <c r="I178" s="254">
        <f>'doplňková činnost'!G178</f>
        <v>0</v>
      </c>
      <c r="J178" s="255">
        <f t="shared" si="2"/>
        <v>0</v>
      </c>
    </row>
    <row r="179" spans="2:10" outlineLevel="1" x14ac:dyDescent="0.25">
      <c r="B179" s="354"/>
      <c r="C179" s="16" t="s">
        <v>252</v>
      </c>
      <c r="D179" s="16"/>
      <c r="E179" s="432"/>
      <c r="F179" s="132" t="s">
        <v>45</v>
      </c>
      <c r="G179" s="132" t="s">
        <v>358</v>
      </c>
      <c r="H179" s="276">
        <f>'hlavní činnost'!G179</f>
        <v>0</v>
      </c>
      <c r="I179" s="254">
        <f>'doplňková činnost'!G179</f>
        <v>0</v>
      </c>
      <c r="J179" s="255">
        <f t="shared" si="2"/>
        <v>0</v>
      </c>
    </row>
    <row r="180" spans="2:10" outlineLevel="1" x14ac:dyDescent="0.25">
      <c r="B180" s="355"/>
      <c r="C180" s="16" t="s">
        <v>76</v>
      </c>
      <c r="D180" s="167"/>
      <c r="E180" s="433"/>
      <c r="F180" s="132"/>
      <c r="G180" s="132"/>
      <c r="H180" s="276">
        <f>'hlavní činnost'!G180</f>
        <v>45000</v>
      </c>
      <c r="I180" s="254">
        <f>'doplňková činnost'!G180</f>
        <v>43000</v>
      </c>
      <c r="J180" s="255">
        <f t="shared" si="2"/>
        <v>88000</v>
      </c>
    </row>
    <row r="181" spans="2:10" x14ac:dyDescent="0.25">
      <c r="B181" s="392" t="s">
        <v>253</v>
      </c>
      <c r="C181" s="393"/>
      <c r="D181" s="304"/>
      <c r="E181" s="35" t="s">
        <v>254</v>
      </c>
      <c r="F181" s="132"/>
      <c r="G181" s="132"/>
      <c r="H181" s="275">
        <f>'hlavní činnost'!G181</f>
        <v>0</v>
      </c>
      <c r="I181" s="243">
        <f>'doplňková činnost'!G181</f>
        <v>64000</v>
      </c>
      <c r="J181" s="244">
        <f t="shared" si="2"/>
        <v>64000</v>
      </c>
    </row>
    <row r="182" spans="2:10" ht="22.7" customHeight="1" outlineLevel="1" x14ac:dyDescent="0.25">
      <c r="B182" s="394" t="s">
        <v>34</v>
      </c>
      <c r="C182" s="16" t="s">
        <v>255</v>
      </c>
      <c r="D182" s="16"/>
      <c r="E182" s="431" t="s">
        <v>254</v>
      </c>
      <c r="F182" s="132" t="s">
        <v>37</v>
      </c>
      <c r="G182" s="132" t="s">
        <v>356</v>
      </c>
      <c r="H182" s="276">
        <f>'hlavní činnost'!G182</f>
        <v>0</v>
      </c>
      <c r="I182" s="254">
        <f>'doplňková činnost'!G182</f>
        <v>0</v>
      </c>
      <c r="J182" s="255">
        <f t="shared" si="2"/>
        <v>0</v>
      </c>
    </row>
    <row r="183" spans="2:10" outlineLevel="1" x14ac:dyDescent="0.25">
      <c r="B183" s="395"/>
      <c r="C183" s="16" t="s">
        <v>256</v>
      </c>
      <c r="D183" s="16"/>
      <c r="E183" s="432"/>
      <c r="F183" s="132" t="s">
        <v>51</v>
      </c>
      <c r="G183" s="132" t="s">
        <v>362</v>
      </c>
      <c r="H183" s="276">
        <f>'hlavní činnost'!G183</f>
        <v>0</v>
      </c>
      <c r="I183" s="254">
        <f>'doplňková činnost'!G183</f>
        <v>64000</v>
      </c>
      <c r="J183" s="255">
        <f t="shared" si="2"/>
        <v>64000</v>
      </c>
    </row>
    <row r="184" spans="2:10" outlineLevel="1" x14ac:dyDescent="0.25">
      <c r="B184" s="395"/>
      <c r="C184" s="18" t="s">
        <v>257</v>
      </c>
      <c r="D184" s="18"/>
      <c r="E184" s="432"/>
      <c r="F184" s="132" t="s">
        <v>43</v>
      </c>
      <c r="G184" s="132" t="s">
        <v>359</v>
      </c>
      <c r="H184" s="276">
        <f>'hlavní činnost'!G184</f>
        <v>0</v>
      </c>
      <c r="I184" s="254">
        <f>'doplňková činnost'!G184</f>
        <v>0</v>
      </c>
      <c r="J184" s="255">
        <f t="shared" si="2"/>
        <v>0</v>
      </c>
    </row>
    <row r="185" spans="2:10" outlineLevel="1" x14ac:dyDescent="0.25">
      <c r="B185" s="395"/>
      <c r="C185" s="18" t="s">
        <v>258</v>
      </c>
      <c r="D185" s="18"/>
      <c r="E185" s="432"/>
      <c r="F185" s="132" t="s">
        <v>47</v>
      </c>
      <c r="G185" s="132" t="s">
        <v>360</v>
      </c>
      <c r="H185" s="276">
        <f>'hlavní činnost'!G185</f>
        <v>0</v>
      </c>
      <c r="I185" s="254">
        <f>'doplňková činnost'!G185</f>
        <v>0</v>
      </c>
      <c r="J185" s="255">
        <f t="shared" si="2"/>
        <v>0</v>
      </c>
    </row>
    <row r="186" spans="2:10" outlineLevel="1" x14ac:dyDescent="0.25">
      <c r="B186" s="395"/>
      <c r="C186" s="18" t="s">
        <v>259</v>
      </c>
      <c r="D186" s="18"/>
      <c r="E186" s="432"/>
      <c r="F186" s="132" t="s">
        <v>49</v>
      </c>
      <c r="G186" s="132" t="s">
        <v>361</v>
      </c>
      <c r="H186" s="276">
        <f>'hlavní činnost'!G186</f>
        <v>0</v>
      </c>
      <c r="I186" s="254">
        <f>'doplňková činnost'!G186</f>
        <v>0</v>
      </c>
      <c r="J186" s="255">
        <f t="shared" si="2"/>
        <v>0</v>
      </c>
    </row>
    <row r="187" spans="2:10" outlineLevel="1" x14ac:dyDescent="0.25">
      <c r="B187" s="396"/>
      <c r="C187" s="18" t="s">
        <v>76</v>
      </c>
      <c r="D187" s="18"/>
      <c r="E187" s="433"/>
      <c r="F187" s="132"/>
      <c r="G187" s="132"/>
      <c r="H187" s="276">
        <f>'hlavní činnost'!G187</f>
        <v>0</v>
      </c>
      <c r="I187" s="254">
        <f>'doplňková činnost'!G187</f>
        <v>0</v>
      </c>
      <c r="J187" s="255">
        <f t="shared" si="2"/>
        <v>0</v>
      </c>
    </row>
    <row r="188" spans="2:10" x14ac:dyDescent="0.25">
      <c r="B188" s="375" t="s">
        <v>260</v>
      </c>
      <c r="C188" s="376"/>
      <c r="D188" s="299"/>
      <c r="E188" s="35" t="s">
        <v>261</v>
      </c>
      <c r="F188" s="132"/>
      <c r="G188" s="132"/>
      <c r="H188" s="275">
        <f>'hlavní činnost'!G188</f>
        <v>169000</v>
      </c>
      <c r="I188" s="243">
        <f>'doplňková činnost'!G188</f>
        <v>130000</v>
      </c>
      <c r="J188" s="244">
        <f t="shared" si="2"/>
        <v>299000</v>
      </c>
    </row>
    <row r="189" spans="2:10" x14ac:dyDescent="0.25">
      <c r="B189" s="377" t="s">
        <v>262</v>
      </c>
      <c r="C189" s="378"/>
      <c r="D189" s="300"/>
      <c r="E189" s="35" t="s">
        <v>263</v>
      </c>
      <c r="F189" s="132"/>
      <c r="G189" s="132"/>
      <c r="H189" s="275">
        <f>'hlavní činnost'!G189</f>
        <v>0</v>
      </c>
      <c r="I189" s="243">
        <f>'doplňková činnost'!G189</f>
        <v>0</v>
      </c>
      <c r="J189" s="244">
        <f t="shared" si="2"/>
        <v>0</v>
      </c>
    </row>
    <row r="190" spans="2:10" ht="26.25" x14ac:dyDescent="0.25">
      <c r="B190" s="377" t="s">
        <v>264</v>
      </c>
      <c r="C190" s="378"/>
      <c r="D190" s="300"/>
      <c r="E190" s="36" t="s">
        <v>265</v>
      </c>
      <c r="F190" s="132"/>
      <c r="G190" s="132"/>
      <c r="H190" s="275">
        <f>'hlavní činnost'!G190</f>
        <v>0</v>
      </c>
      <c r="I190" s="243">
        <f>'doplňková činnost'!G190</f>
        <v>0</v>
      </c>
      <c r="J190" s="244">
        <f t="shared" si="2"/>
        <v>0</v>
      </c>
    </row>
    <row r="191" spans="2:10" x14ac:dyDescent="0.25">
      <c r="B191" s="375" t="s">
        <v>266</v>
      </c>
      <c r="C191" s="376"/>
      <c r="D191" s="299"/>
      <c r="E191" s="35" t="s">
        <v>267</v>
      </c>
      <c r="F191" s="132"/>
      <c r="G191" s="132"/>
      <c r="H191" s="275">
        <f>'hlavní činnost'!G191</f>
        <v>0</v>
      </c>
      <c r="I191" s="243">
        <f>'doplňková činnost'!G191</f>
        <v>0</v>
      </c>
      <c r="J191" s="244">
        <f t="shared" si="2"/>
        <v>0</v>
      </c>
    </row>
    <row r="192" spans="2:10" x14ac:dyDescent="0.25">
      <c r="B192" s="377" t="s">
        <v>268</v>
      </c>
      <c r="C192" s="378"/>
      <c r="D192" s="300"/>
      <c r="E192" s="35" t="s">
        <v>269</v>
      </c>
      <c r="F192" s="132"/>
      <c r="G192" s="132"/>
      <c r="H192" s="275">
        <f>'hlavní činnost'!G192</f>
        <v>0</v>
      </c>
      <c r="I192" s="243">
        <f>'doplňková činnost'!G192</f>
        <v>0</v>
      </c>
      <c r="J192" s="244">
        <f t="shared" si="2"/>
        <v>0</v>
      </c>
    </row>
    <row r="193" spans="2:10" ht="23.25" customHeight="1" x14ac:dyDescent="0.25">
      <c r="B193" s="397" t="s">
        <v>270</v>
      </c>
      <c r="C193" s="398"/>
      <c r="D193" s="305"/>
      <c r="E193" s="35" t="s">
        <v>271</v>
      </c>
      <c r="F193" s="132"/>
      <c r="G193" s="132"/>
      <c r="H193" s="275">
        <f>'hlavní činnost'!G193</f>
        <v>0</v>
      </c>
      <c r="I193" s="243">
        <f>'doplňková činnost'!G193</f>
        <v>0</v>
      </c>
      <c r="J193" s="244">
        <f t="shared" si="2"/>
        <v>0</v>
      </c>
    </row>
    <row r="194" spans="2:10" x14ac:dyDescent="0.25">
      <c r="B194" s="375" t="s">
        <v>272</v>
      </c>
      <c r="C194" s="376"/>
      <c r="D194" s="299"/>
      <c r="E194" s="35" t="s">
        <v>273</v>
      </c>
      <c r="F194" s="132"/>
      <c r="G194" s="132"/>
      <c r="H194" s="275">
        <f>'hlavní činnost'!G194</f>
        <v>15000</v>
      </c>
      <c r="I194" s="243">
        <f>'doplňková činnost'!G194</f>
        <v>0</v>
      </c>
      <c r="J194" s="244">
        <f t="shared" si="2"/>
        <v>15000</v>
      </c>
    </row>
    <row r="195" spans="2:10" outlineLevel="1" x14ac:dyDescent="0.25">
      <c r="B195" s="379" t="s">
        <v>34</v>
      </c>
      <c r="C195" s="16" t="s">
        <v>274</v>
      </c>
      <c r="D195" s="16"/>
      <c r="E195" s="431" t="s">
        <v>273</v>
      </c>
      <c r="F195" s="132" t="s">
        <v>59</v>
      </c>
      <c r="G195" s="132" t="s">
        <v>59</v>
      </c>
      <c r="H195" s="276">
        <f>'hlavní činnost'!G195</f>
        <v>15000</v>
      </c>
      <c r="I195" s="254">
        <f>'doplňková činnost'!G195</f>
        <v>0</v>
      </c>
      <c r="J195" s="255">
        <f t="shared" si="2"/>
        <v>15000</v>
      </c>
    </row>
    <row r="196" spans="2:10" ht="25.5" outlineLevel="1" x14ac:dyDescent="0.25">
      <c r="B196" s="380"/>
      <c r="C196" s="16" t="s">
        <v>275</v>
      </c>
      <c r="D196" s="16"/>
      <c r="E196" s="432"/>
      <c r="F196" s="132" t="s">
        <v>37</v>
      </c>
      <c r="G196" s="132" t="s">
        <v>37</v>
      </c>
      <c r="H196" s="276">
        <f>'hlavní činnost'!G196</f>
        <v>0</v>
      </c>
      <c r="I196" s="254">
        <f>'doplňková činnost'!G196</f>
        <v>0</v>
      </c>
      <c r="J196" s="255">
        <f t="shared" si="2"/>
        <v>0</v>
      </c>
    </row>
    <row r="197" spans="2:10" outlineLevel="1" x14ac:dyDescent="0.25">
      <c r="B197" s="380"/>
      <c r="C197" s="16" t="s">
        <v>276</v>
      </c>
      <c r="D197" s="16"/>
      <c r="E197" s="432"/>
      <c r="F197" s="132" t="s">
        <v>45</v>
      </c>
      <c r="G197" s="132" t="s">
        <v>45</v>
      </c>
      <c r="H197" s="276">
        <f>'hlavní činnost'!G197</f>
        <v>0</v>
      </c>
      <c r="I197" s="254">
        <f>'doplňková činnost'!G197</f>
        <v>0</v>
      </c>
      <c r="J197" s="255">
        <f t="shared" si="2"/>
        <v>0</v>
      </c>
    </row>
    <row r="198" spans="2:10" outlineLevel="1" x14ac:dyDescent="0.25">
      <c r="B198" s="380"/>
      <c r="C198" s="16" t="s">
        <v>277</v>
      </c>
      <c r="D198" s="16"/>
      <c r="E198" s="432"/>
      <c r="F198" s="132" t="s">
        <v>278</v>
      </c>
      <c r="G198" s="132" t="s">
        <v>278</v>
      </c>
      <c r="H198" s="276">
        <f>'hlavní činnost'!G198</f>
        <v>0</v>
      </c>
      <c r="I198" s="254">
        <f>'doplňková činnost'!G198</f>
        <v>0</v>
      </c>
      <c r="J198" s="255">
        <f t="shared" si="2"/>
        <v>0</v>
      </c>
    </row>
    <row r="199" spans="2:10" outlineLevel="1" x14ac:dyDescent="0.25">
      <c r="B199" s="380"/>
      <c r="C199" s="16" t="s">
        <v>279</v>
      </c>
      <c r="D199" s="16"/>
      <c r="E199" s="432"/>
      <c r="F199" s="132" t="s">
        <v>280</v>
      </c>
      <c r="G199" s="132" t="s">
        <v>280</v>
      </c>
      <c r="H199" s="276">
        <f>'hlavní činnost'!G199</f>
        <v>0</v>
      </c>
      <c r="I199" s="254">
        <f>'doplňková činnost'!G199</f>
        <v>0</v>
      </c>
      <c r="J199" s="255">
        <f t="shared" si="2"/>
        <v>0</v>
      </c>
    </row>
    <row r="200" spans="2:10" outlineLevel="1" x14ac:dyDescent="0.25">
      <c r="B200" s="381"/>
      <c r="C200" s="16" t="s">
        <v>281</v>
      </c>
      <c r="D200" s="16"/>
      <c r="E200" s="433"/>
      <c r="F200" s="132"/>
      <c r="G200" s="132"/>
      <c r="H200" s="276">
        <f>'hlavní činnost'!G200</f>
        <v>0</v>
      </c>
      <c r="I200" s="254">
        <f>'doplňková činnost'!G200</f>
        <v>0</v>
      </c>
      <c r="J200" s="255">
        <f t="shared" si="2"/>
        <v>0</v>
      </c>
    </row>
    <row r="201" spans="2:10" x14ac:dyDescent="0.25">
      <c r="B201" s="397" t="s">
        <v>282</v>
      </c>
      <c r="C201" s="398"/>
      <c r="D201" s="305"/>
      <c r="E201" s="35" t="s">
        <v>283</v>
      </c>
      <c r="F201" s="132"/>
      <c r="G201" s="132"/>
      <c r="H201" s="275">
        <f>'hlavní činnost'!G201</f>
        <v>3000</v>
      </c>
      <c r="I201" s="243">
        <f>'doplňková činnost'!G201</f>
        <v>0</v>
      </c>
      <c r="J201" s="244">
        <f t="shared" si="2"/>
        <v>3000</v>
      </c>
    </row>
    <row r="202" spans="2:10" outlineLevel="1" x14ac:dyDescent="0.25">
      <c r="B202" s="379" t="s">
        <v>34</v>
      </c>
      <c r="C202" s="18" t="s">
        <v>284</v>
      </c>
      <c r="D202" s="18"/>
      <c r="E202" s="431" t="s">
        <v>283</v>
      </c>
      <c r="F202" s="132" t="s">
        <v>37</v>
      </c>
      <c r="G202" s="132" t="s">
        <v>356</v>
      </c>
      <c r="H202" s="276">
        <f>'hlavní činnost'!G202</f>
        <v>0</v>
      </c>
      <c r="I202" s="254">
        <f>'doplňková činnost'!G202</f>
        <v>0</v>
      </c>
      <c r="J202" s="255">
        <f t="shared" si="2"/>
        <v>0</v>
      </c>
    </row>
    <row r="203" spans="2:10" outlineLevel="1" x14ac:dyDescent="0.25">
      <c r="B203" s="380"/>
      <c r="C203" s="16" t="s">
        <v>397</v>
      </c>
      <c r="D203" s="16"/>
      <c r="E203" s="432"/>
      <c r="F203" s="132" t="s">
        <v>43</v>
      </c>
      <c r="G203" s="132" t="s">
        <v>43</v>
      </c>
      <c r="H203" s="276">
        <f>'hlavní činnost'!G203</f>
        <v>0</v>
      </c>
      <c r="I203" s="254">
        <f>'doplňková činnost'!G203</f>
        <v>0</v>
      </c>
      <c r="J203" s="255">
        <f t="shared" ref="J203:J239" si="3">I203+H203</f>
        <v>0</v>
      </c>
    </row>
    <row r="204" spans="2:10" outlineLevel="1" x14ac:dyDescent="0.25">
      <c r="B204" s="381"/>
      <c r="C204" s="18" t="s">
        <v>76</v>
      </c>
      <c r="D204" s="168"/>
      <c r="E204" s="433"/>
      <c r="F204" s="132"/>
      <c r="G204" s="132"/>
      <c r="H204" s="276">
        <f>'hlavní činnost'!G204</f>
        <v>3000</v>
      </c>
      <c r="I204" s="254">
        <f>'doplňková činnost'!G204</f>
        <v>0</v>
      </c>
      <c r="J204" s="255">
        <f t="shared" si="3"/>
        <v>3000</v>
      </c>
    </row>
    <row r="205" spans="2:10" x14ac:dyDescent="0.25">
      <c r="B205" s="364" t="s">
        <v>286</v>
      </c>
      <c r="C205" s="365"/>
      <c r="D205" s="295"/>
      <c r="E205" s="5"/>
      <c r="F205" s="133"/>
      <c r="G205" s="133"/>
      <c r="H205" s="277">
        <f>'hlavní činnost'!G205</f>
        <v>1000</v>
      </c>
      <c r="I205" s="257">
        <f>'doplňková činnost'!G205</f>
        <v>0</v>
      </c>
      <c r="J205" s="258">
        <f t="shared" si="3"/>
        <v>1000</v>
      </c>
    </row>
    <row r="206" spans="2:10" x14ac:dyDescent="0.25">
      <c r="B206" s="375" t="s">
        <v>287</v>
      </c>
      <c r="C206" s="385"/>
      <c r="D206" s="301"/>
      <c r="E206" s="35" t="s">
        <v>288</v>
      </c>
      <c r="F206" s="132"/>
      <c r="G206" s="132"/>
      <c r="H206" s="275">
        <f>'hlavní činnost'!G206</f>
        <v>0</v>
      </c>
      <c r="I206" s="243">
        <f>'doplňková činnost'!G206</f>
        <v>0</v>
      </c>
      <c r="J206" s="244">
        <f t="shared" si="3"/>
        <v>0</v>
      </c>
    </row>
    <row r="207" spans="2:10" x14ac:dyDescent="0.25">
      <c r="B207" s="377" t="s">
        <v>215</v>
      </c>
      <c r="C207" s="378"/>
      <c r="D207" s="300"/>
      <c r="E207" s="35" t="s">
        <v>289</v>
      </c>
      <c r="F207" s="132"/>
      <c r="G207" s="132"/>
      <c r="H207" s="275">
        <f>'hlavní činnost'!G207</f>
        <v>1000</v>
      </c>
      <c r="I207" s="243">
        <f>'doplňková činnost'!G207</f>
        <v>0</v>
      </c>
      <c r="J207" s="244">
        <f t="shared" si="3"/>
        <v>1000</v>
      </c>
    </row>
    <row r="208" spans="2:10" ht="26.25" x14ac:dyDescent="0.25">
      <c r="B208" s="377" t="s">
        <v>290</v>
      </c>
      <c r="C208" s="378"/>
      <c r="D208" s="300"/>
      <c r="E208" s="36" t="s">
        <v>291</v>
      </c>
      <c r="F208" s="132"/>
      <c r="G208" s="132"/>
      <c r="H208" s="275">
        <f>'hlavní činnost'!G208</f>
        <v>0</v>
      </c>
      <c r="I208" s="243">
        <f>'doplňková činnost'!G208</f>
        <v>0</v>
      </c>
      <c r="J208" s="244">
        <f t="shared" si="3"/>
        <v>0</v>
      </c>
    </row>
    <row r="209" spans="2:10" x14ac:dyDescent="0.25">
      <c r="B209" s="360" t="s">
        <v>292</v>
      </c>
      <c r="C209" s="361"/>
      <c r="D209" s="294"/>
      <c r="E209" s="5"/>
      <c r="F209" s="133"/>
      <c r="G209" s="133"/>
      <c r="H209" s="277">
        <f>'hlavní činnost'!G209</f>
        <v>24812000</v>
      </c>
      <c r="I209" s="257">
        <f>'doplňková činnost'!G209</f>
        <v>0</v>
      </c>
      <c r="J209" s="258">
        <f t="shared" si="3"/>
        <v>24812000</v>
      </c>
    </row>
    <row r="210" spans="2:10" x14ac:dyDescent="0.25">
      <c r="B210" s="377" t="s">
        <v>293</v>
      </c>
      <c r="C210" s="378"/>
      <c r="D210" s="300"/>
      <c r="E210" s="35" t="s">
        <v>294</v>
      </c>
      <c r="F210" s="132"/>
      <c r="G210" s="106"/>
      <c r="H210" s="275">
        <f>'hlavní činnost'!G210</f>
        <v>24812000</v>
      </c>
      <c r="I210" s="243">
        <f>'doplňková činnost'!G210</f>
        <v>0</v>
      </c>
      <c r="J210" s="244">
        <f t="shared" si="3"/>
        <v>24812000</v>
      </c>
    </row>
    <row r="211" spans="2:10" ht="26.25" customHeight="1" outlineLevel="1" x14ac:dyDescent="0.25">
      <c r="B211" s="30" t="s">
        <v>295</v>
      </c>
      <c r="C211" s="38" t="s">
        <v>296</v>
      </c>
      <c r="D211" s="163"/>
      <c r="E211" s="431" t="s">
        <v>294</v>
      </c>
      <c r="F211" s="144" t="s">
        <v>297</v>
      </c>
      <c r="G211" s="137" t="s">
        <v>386</v>
      </c>
      <c r="H211" s="275">
        <f>'hlavní činnost'!G211</f>
        <v>0</v>
      </c>
      <c r="I211" s="243">
        <f>'doplňková činnost'!G211</f>
        <v>0</v>
      </c>
      <c r="J211" s="244">
        <f t="shared" si="3"/>
        <v>0</v>
      </c>
    </row>
    <row r="212" spans="2:10" outlineLevel="1" x14ac:dyDescent="0.25">
      <c r="B212" s="31" t="s">
        <v>34</v>
      </c>
      <c r="C212" s="299" t="s">
        <v>298</v>
      </c>
      <c r="D212" s="220">
        <v>33353</v>
      </c>
      <c r="E212" s="432"/>
      <c r="F212" s="132"/>
      <c r="G212" s="106"/>
      <c r="H212" s="276">
        <f>'hlavní činnost'!G212</f>
        <v>0</v>
      </c>
      <c r="I212" s="254">
        <f>'doplňková činnost'!G212</f>
        <v>0</v>
      </c>
      <c r="J212" s="255">
        <f t="shared" si="3"/>
        <v>0</v>
      </c>
    </row>
    <row r="213" spans="2:10" outlineLevel="1" x14ac:dyDescent="0.25">
      <c r="B213" s="31"/>
      <c r="C213" s="299" t="s">
        <v>300</v>
      </c>
      <c r="D213" s="162" t="str">
        <f>IF('hlavní činnost'!D213=0,"nevyplněna analytika.",'hlavní činnost'!D213)</f>
        <v>nevyplněna analytika.</v>
      </c>
      <c r="E213" s="432"/>
      <c r="F213" s="132"/>
      <c r="G213" s="106"/>
      <c r="H213" s="276">
        <f>'hlavní činnost'!G213</f>
        <v>0</v>
      </c>
      <c r="I213" s="254">
        <f>'doplňková činnost'!G213</f>
        <v>0</v>
      </c>
      <c r="J213" s="255">
        <f t="shared" si="3"/>
        <v>0</v>
      </c>
    </row>
    <row r="214" spans="2:10" ht="25.5" customHeight="1" outlineLevel="1" x14ac:dyDescent="0.25">
      <c r="B214" s="31"/>
      <c r="C214" s="299" t="s">
        <v>301</v>
      </c>
      <c r="D214" s="220">
        <v>13307</v>
      </c>
      <c r="E214" s="432"/>
      <c r="F214" s="132"/>
      <c r="G214" s="106"/>
      <c r="H214" s="276">
        <f>'hlavní činnost'!G214</f>
        <v>0</v>
      </c>
      <c r="I214" s="254">
        <f>'doplňková činnost'!G214</f>
        <v>0</v>
      </c>
      <c r="J214" s="255">
        <f t="shared" si="3"/>
        <v>0</v>
      </c>
    </row>
    <row r="215" spans="2:10" outlineLevel="1" x14ac:dyDescent="0.25">
      <c r="B215" s="31"/>
      <c r="C215" s="299" t="s">
        <v>303</v>
      </c>
      <c r="D215" s="162" t="str">
        <f>IF('hlavní činnost'!D215=0,"nevyplněna analytika.",'hlavní činnost'!D215)</f>
        <v>nevyplněna analytika.</v>
      </c>
      <c r="E215" s="432"/>
      <c r="F215" s="132"/>
      <c r="G215" s="106"/>
      <c r="H215" s="276">
        <f>'hlavní činnost'!G215</f>
        <v>0</v>
      </c>
      <c r="I215" s="254">
        <f>'doplňková činnost'!G215</f>
        <v>0</v>
      </c>
      <c r="J215" s="255">
        <f t="shared" si="3"/>
        <v>0</v>
      </c>
    </row>
    <row r="216" spans="2:10" outlineLevel="1" x14ac:dyDescent="0.25">
      <c r="B216" s="31"/>
      <c r="C216" s="299" t="s">
        <v>304</v>
      </c>
      <c r="D216" s="162" t="str">
        <f>IF('hlavní činnost'!D216=0,"nevyplněna analytika.",'hlavní činnost'!D216)</f>
        <v>nevyplněna analytika.</v>
      </c>
      <c r="E216" s="432"/>
      <c r="F216" s="132"/>
      <c r="G216" s="106"/>
      <c r="H216" s="276">
        <f>'hlavní činnost'!G216</f>
        <v>0</v>
      </c>
      <c r="I216" s="254">
        <f>'doplňková činnost'!G216</f>
        <v>0</v>
      </c>
      <c r="J216" s="255">
        <f t="shared" si="3"/>
        <v>0</v>
      </c>
    </row>
    <row r="217" spans="2:10" outlineLevel="1" x14ac:dyDescent="0.25">
      <c r="B217" s="31"/>
      <c r="C217" s="299" t="s">
        <v>305</v>
      </c>
      <c r="D217" s="162" t="str">
        <f>IF('hlavní činnost'!D217=0,"nevyplněna analytika.",'hlavní činnost'!D217)</f>
        <v>nevyplněna analytika.</v>
      </c>
      <c r="E217" s="432"/>
      <c r="F217" s="132"/>
      <c r="G217" s="106"/>
      <c r="H217" s="276">
        <f>'hlavní činnost'!G217</f>
        <v>0</v>
      </c>
      <c r="I217" s="254">
        <f>'doplňková činnost'!G217</f>
        <v>0</v>
      </c>
      <c r="J217" s="255">
        <f>I217+H217</f>
        <v>0</v>
      </c>
    </row>
    <row r="218" spans="2:10" outlineLevel="1" x14ac:dyDescent="0.25">
      <c r="B218" s="31"/>
      <c r="C218" s="19" t="s">
        <v>306</v>
      </c>
      <c r="D218" s="162" t="str">
        <f>IF('hlavní činnost'!D218=0,"nevyplněna analytika.",'hlavní činnost'!D218)</f>
        <v>nevyplněna analytika.</v>
      </c>
      <c r="E218" s="432"/>
      <c r="F218" s="132"/>
      <c r="G218" s="106"/>
      <c r="H218" s="276">
        <f>'hlavní činnost'!G218</f>
        <v>0</v>
      </c>
      <c r="I218" s="254">
        <f>'doplňková činnost'!G218</f>
        <v>0</v>
      </c>
      <c r="J218" s="255">
        <f>I218+H218</f>
        <v>0</v>
      </c>
    </row>
    <row r="219" spans="2:10" outlineLevel="1" x14ac:dyDescent="0.25">
      <c r="B219" s="31"/>
      <c r="C219" s="19" t="s">
        <v>76</v>
      </c>
      <c r="D219" s="162" t="str">
        <f>IF('hlavní činnost'!D219=0,"nevyplněna analytika.",'hlavní činnost'!D219)</f>
        <v>nevyplněna analytika.</v>
      </c>
      <c r="E219" s="432"/>
      <c r="F219" s="132"/>
      <c r="G219" s="106"/>
      <c r="H219" s="276">
        <f>'hlavní činnost'!G219</f>
        <v>0</v>
      </c>
      <c r="I219" s="254">
        <f>'doplňková činnost'!G219</f>
        <v>0</v>
      </c>
      <c r="J219" s="255">
        <f t="shared" si="3"/>
        <v>0</v>
      </c>
    </row>
    <row r="220" spans="2:10" outlineLevel="1" x14ac:dyDescent="0.25">
      <c r="B220" s="30" t="s">
        <v>307</v>
      </c>
      <c r="C220" s="39" t="s">
        <v>308</v>
      </c>
      <c r="D220" s="221"/>
      <c r="E220" s="432"/>
      <c r="F220" s="132" t="s">
        <v>309</v>
      </c>
      <c r="G220" s="106" t="s">
        <v>388</v>
      </c>
      <c r="H220" s="275">
        <f>'hlavní činnost'!G220</f>
        <v>24802000</v>
      </c>
      <c r="I220" s="243">
        <f>'doplňková činnost'!G220</f>
        <v>0</v>
      </c>
      <c r="J220" s="244">
        <f t="shared" si="3"/>
        <v>24802000</v>
      </c>
    </row>
    <row r="221" spans="2:10" outlineLevel="1" x14ac:dyDescent="0.25">
      <c r="B221" s="31" t="s">
        <v>34</v>
      </c>
      <c r="C221" s="299" t="s">
        <v>310</v>
      </c>
      <c r="D221" s="196" t="s">
        <v>311</v>
      </c>
      <c r="E221" s="432"/>
      <c r="F221" s="132"/>
      <c r="G221" s="106"/>
      <c r="H221" s="276">
        <f>'hlavní činnost'!G221</f>
        <v>3895000</v>
      </c>
      <c r="I221" s="254">
        <f>'doplňková činnost'!G221</f>
        <v>0</v>
      </c>
      <c r="J221" s="255">
        <f t="shared" si="3"/>
        <v>3895000</v>
      </c>
    </row>
    <row r="222" spans="2:10" outlineLevel="1" x14ac:dyDescent="0.25">
      <c r="B222" s="31"/>
      <c r="C222" s="299" t="s">
        <v>312</v>
      </c>
      <c r="D222" s="196" t="s">
        <v>313</v>
      </c>
      <c r="E222" s="432"/>
      <c r="F222" s="132"/>
      <c r="G222" s="106"/>
      <c r="H222" s="276">
        <f>'hlavní činnost'!G222</f>
        <v>19770000</v>
      </c>
      <c r="I222" s="254">
        <f>'doplňková činnost'!G222</f>
        <v>0</v>
      </c>
      <c r="J222" s="255">
        <f t="shared" si="3"/>
        <v>19770000</v>
      </c>
    </row>
    <row r="223" spans="2:10" outlineLevel="1" x14ac:dyDescent="0.25">
      <c r="B223" s="31"/>
      <c r="C223" s="299" t="s">
        <v>314</v>
      </c>
      <c r="D223" s="196" t="s">
        <v>315</v>
      </c>
      <c r="E223" s="432"/>
      <c r="F223" s="132"/>
      <c r="G223" s="106"/>
      <c r="H223" s="276">
        <f>'hlavní činnost'!G223</f>
        <v>0</v>
      </c>
      <c r="I223" s="254">
        <f>'doplňková činnost'!G223</f>
        <v>0</v>
      </c>
      <c r="J223" s="255">
        <f t="shared" si="3"/>
        <v>0</v>
      </c>
    </row>
    <row r="224" spans="2:10" outlineLevel="1" x14ac:dyDescent="0.25">
      <c r="B224" s="31"/>
      <c r="C224" s="299" t="s">
        <v>316</v>
      </c>
      <c r="D224" s="196" t="s">
        <v>317</v>
      </c>
      <c r="E224" s="432"/>
      <c r="F224" s="132"/>
      <c r="G224" s="106"/>
      <c r="H224" s="276">
        <f>'hlavní činnost'!G224</f>
        <v>1107000</v>
      </c>
      <c r="I224" s="254">
        <f>'doplňková činnost'!G224</f>
        <v>0</v>
      </c>
      <c r="J224" s="255">
        <f t="shared" si="3"/>
        <v>1107000</v>
      </c>
    </row>
    <row r="225" spans="2:10" outlineLevel="1" x14ac:dyDescent="0.25">
      <c r="B225" s="31"/>
      <c r="C225" s="299" t="s">
        <v>318</v>
      </c>
      <c r="D225" s="196" t="s">
        <v>319</v>
      </c>
      <c r="E225" s="432"/>
      <c r="F225" s="132"/>
      <c r="G225" s="106"/>
      <c r="H225" s="276">
        <f>'hlavní činnost'!G225</f>
        <v>0</v>
      </c>
      <c r="I225" s="254">
        <f>'doplňková činnost'!G225</f>
        <v>0</v>
      </c>
      <c r="J225" s="255">
        <f t="shared" ref="J225:J232" si="4">I225+H225</f>
        <v>0</v>
      </c>
    </row>
    <row r="226" spans="2:10" outlineLevel="1" x14ac:dyDescent="0.25">
      <c r="B226" s="31"/>
      <c r="C226" s="299" t="s">
        <v>320</v>
      </c>
      <c r="D226" s="196" t="s">
        <v>321</v>
      </c>
      <c r="E226" s="432"/>
      <c r="F226" s="132"/>
      <c r="G226" s="106"/>
      <c r="H226" s="276">
        <f>'hlavní činnost'!G226</f>
        <v>0</v>
      </c>
      <c r="I226" s="254">
        <f>'doplňková činnost'!G226</f>
        <v>0</v>
      </c>
      <c r="J226" s="255">
        <f t="shared" si="4"/>
        <v>0</v>
      </c>
    </row>
    <row r="227" spans="2:10" outlineLevel="1" x14ac:dyDescent="0.25">
      <c r="B227" s="31"/>
      <c r="C227" s="299" t="s">
        <v>322</v>
      </c>
      <c r="D227" s="196" t="s">
        <v>323</v>
      </c>
      <c r="E227" s="432"/>
      <c r="F227" s="132"/>
      <c r="G227" s="106"/>
      <c r="H227" s="276">
        <f>'hlavní činnost'!G227</f>
        <v>30000</v>
      </c>
      <c r="I227" s="254">
        <f>'doplňková činnost'!G227</f>
        <v>0</v>
      </c>
      <c r="J227" s="255">
        <f t="shared" si="4"/>
        <v>30000</v>
      </c>
    </row>
    <row r="228" spans="2:10" ht="26.25" outlineLevel="1" x14ac:dyDescent="0.25">
      <c r="B228" s="31"/>
      <c r="C228" s="299" t="s">
        <v>324</v>
      </c>
      <c r="D228" s="196" t="s">
        <v>325</v>
      </c>
      <c r="E228" s="432"/>
      <c r="F228" s="132"/>
      <c r="G228" s="106"/>
      <c r="H228" s="276">
        <f>'hlavní činnost'!G228</f>
        <v>0</v>
      </c>
      <c r="I228" s="254">
        <f>'doplňková činnost'!G228</f>
        <v>0</v>
      </c>
      <c r="J228" s="255">
        <f t="shared" si="4"/>
        <v>0</v>
      </c>
    </row>
    <row r="229" spans="2:10" ht="26.25" outlineLevel="1" x14ac:dyDescent="0.25">
      <c r="B229" s="31"/>
      <c r="C229" s="299" t="s">
        <v>326</v>
      </c>
      <c r="D229" s="196" t="s">
        <v>327</v>
      </c>
      <c r="E229" s="432"/>
      <c r="F229" s="132"/>
      <c r="G229" s="106"/>
      <c r="H229" s="276">
        <f>'hlavní činnost'!G229</f>
        <v>0</v>
      </c>
      <c r="I229" s="254">
        <f>'doplňková činnost'!G229</f>
        <v>0</v>
      </c>
      <c r="J229" s="255">
        <f t="shared" si="4"/>
        <v>0</v>
      </c>
    </row>
    <row r="230" spans="2:10" outlineLevel="1" x14ac:dyDescent="0.25">
      <c r="B230" s="31"/>
      <c r="C230" s="299" t="s">
        <v>328</v>
      </c>
      <c r="D230" s="196" t="s">
        <v>329</v>
      </c>
      <c r="E230" s="432"/>
      <c r="F230" s="132"/>
      <c r="G230" s="106"/>
      <c r="H230" s="276">
        <f>'hlavní činnost'!G230</f>
        <v>0</v>
      </c>
      <c r="I230" s="254">
        <f>'doplňková činnost'!G230</f>
        <v>0</v>
      </c>
      <c r="J230" s="255">
        <f t="shared" si="4"/>
        <v>0</v>
      </c>
    </row>
    <row r="231" spans="2:10" outlineLevel="1" x14ac:dyDescent="0.25">
      <c r="B231" s="31"/>
      <c r="C231" s="299" t="s">
        <v>330</v>
      </c>
      <c r="D231" s="196" t="s">
        <v>331</v>
      </c>
      <c r="E231" s="432"/>
      <c r="F231" s="132"/>
      <c r="G231" s="106"/>
      <c r="H231" s="276">
        <f>'hlavní činnost'!G231</f>
        <v>0</v>
      </c>
      <c r="I231" s="254">
        <f>'doplňková činnost'!G231</f>
        <v>0</v>
      </c>
      <c r="J231" s="255">
        <f t="shared" si="4"/>
        <v>0</v>
      </c>
    </row>
    <row r="232" spans="2:10" ht="22.7" customHeight="1" outlineLevel="1" x14ac:dyDescent="0.25">
      <c r="B232" s="31"/>
      <c r="C232" s="154" t="s">
        <v>332</v>
      </c>
      <c r="D232" s="196" t="s">
        <v>333</v>
      </c>
      <c r="E232" s="432"/>
      <c r="F232" s="132"/>
      <c r="G232" s="106"/>
      <c r="H232" s="276">
        <f>'hlavní činnost'!G232</f>
        <v>0</v>
      </c>
      <c r="I232" s="254">
        <f>'doplňková činnost'!G232</f>
        <v>0</v>
      </c>
      <c r="J232" s="255">
        <f t="shared" si="4"/>
        <v>0</v>
      </c>
    </row>
    <row r="233" spans="2:10" ht="24" customHeight="1" outlineLevel="1" x14ac:dyDescent="0.25">
      <c r="B233" s="31"/>
      <c r="C233" s="299" t="s">
        <v>334</v>
      </c>
      <c r="D233" s="162" t="str">
        <f>IF('hlavní činnost'!D233=0,"nevyplněna analytika.",'hlavní činnost'!D233)</f>
        <v>nevyplněna analytika.</v>
      </c>
      <c r="E233" s="432"/>
      <c r="F233" s="132"/>
      <c r="G233" s="106"/>
      <c r="H233" s="276">
        <f>'hlavní činnost'!G233</f>
        <v>0</v>
      </c>
      <c r="I233" s="254">
        <f>'doplňková činnost'!G233</f>
        <v>0</v>
      </c>
      <c r="J233" s="255">
        <f t="shared" si="3"/>
        <v>0</v>
      </c>
    </row>
    <row r="234" spans="2:10" ht="26.25" outlineLevel="1" x14ac:dyDescent="0.25">
      <c r="B234" s="31"/>
      <c r="C234" s="299" t="s">
        <v>335</v>
      </c>
      <c r="D234" s="162" t="str">
        <f>IF('hlavní činnost'!D234=0,"nevyplněna analytika.",'hlavní činnost'!D234)</f>
        <v>nevyplněna analytika.</v>
      </c>
      <c r="E234" s="432"/>
      <c r="F234" s="132"/>
      <c r="G234" s="106"/>
      <c r="H234" s="276">
        <f>'hlavní činnost'!G234</f>
        <v>0</v>
      </c>
      <c r="I234" s="254">
        <f>'doplňková činnost'!G234</f>
        <v>0</v>
      </c>
      <c r="J234" s="255">
        <f t="shared" si="3"/>
        <v>0</v>
      </c>
    </row>
    <row r="235" spans="2:10" outlineLevel="1" x14ac:dyDescent="0.25">
      <c r="B235" s="32"/>
      <c r="C235" s="19" t="s">
        <v>336</v>
      </c>
      <c r="D235" s="19"/>
      <c r="E235" s="432"/>
      <c r="F235" s="132"/>
      <c r="G235" s="106"/>
      <c r="H235" s="276">
        <f>'hlavní činnost'!G235</f>
        <v>0</v>
      </c>
      <c r="I235" s="254">
        <f>'doplňková činnost'!G235</f>
        <v>0</v>
      </c>
      <c r="J235" s="255">
        <f t="shared" si="3"/>
        <v>0</v>
      </c>
    </row>
    <row r="236" spans="2:10" outlineLevel="1" x14ac:dyDescent="0.25">
      <c r="B236" s="32" t="s">
        <v>337</v>
      </c>
      <c r="C236" s="39" t="s">
        <v>338</v>
      </c>
      <c r="D236" s="39"/>
      <c r="E236" s="432"/>
      <c r="F236" s="132" t="s">
        <v>339</v>
      </c>
      <c r="G236" s="106" t="s">
        <v>389</v>
      </c>
      <c r="H236" s="275">
        <f>'hlavní činnost'!G236</f>
        <v>0</v>
      </c>
      <c r="I236" s="243">
        <f>'doplňková činnost'!G236</f>
        <v>0</v>
      </c>
      <c r="J236" s="244">
        <f t="shared" si="3"/>
        <v>0</v>
      </c>
    </row>
    <row r="237" spans="2:10" outlineLevel="1" x14ac:dyDescent="0.25">
      <c r="B237" s="32" t="s">
        <v>340</v>
      </c>
      <c r="C237" s="39" t="s">
        <v>341</v>
      </c>
      <c r="D237" s="164"/>
      <c r="E237" s="433"/>
      <c r="F237" s="132" t="s">
        <v>342</v>
      </c>
      <c r="G237" s="106" t="s">
        <v>390</v>
      </c>
      <c r="H237" s="275">
        <f>'hlavní činnost'!G237</f>
        <v>10000</v>
      </c>
      <c r="I237" s="243">
        <f>'doplňková činnost'!G237</f>
        <v>0</v>
      </c>
      <c r="J237" s="244">
        <f t="shared" si="3"/>
        <v>10000</v>
      </c>
    </row>
    <row r="238" spans="2:10" x14ac:dyDescent="0.25">
      <c r="B238" s="360" t="s">
        <v>343</v>
      </c>
      <c r="C238" s="361"/>
      <c r="D238" s="294"/>
      <c r="E238" s="5"/>
      <c r="F238" s="133"/>
      <c r="G238" s="108"/>
      <c r="H238" s="277">
        <f>'hlavní činnost'!G238</f>
        <v>-54000</v>
      </c>
      <c r="I238" s="257">
        <f>'doplňková činnost'!G238</f>
        <v>64000</v>
      </c>
      <c r="J238" s="258">
        <f t="shared" si="3"/>
        <v>10000</v>
      </c>
    </row>
    <row r="239" spans="2:10" ht="31.7" customHeight="1" thickBot="1" x14ac:dyDescent="0.3">
      <c r="B239" s="443" t="s">
        <v>344</v>
      </c>
      <c r="C239" s="444"/>
      <c r="D239" s="313"/>
      <c r="E239" s="48"/>
      <c r="F239" s="145"/>
      <c r="G239" s="139"/>
      <c r="H239" s="284">
        <f>'hlavní činnost'!G239</f>
        <v>-54000</v>
      </c>
      <c r="I239" s="285">
        <f>'doplňková činnost'!G239</f>
        <v>64000</v>
      </c>
      <c r="J239" s="286">
        <f t="shared" si="3"/>
        <v>10000</v>
      </c>
    </row>
    <row r="240" spans="2:10" ht="15.75" thickTop="1" x14ac:dyDescent="0.25">
      <c r="B240" s="383" t="s">
        <v>345</v>
      </c>
      <c r="C240" s="73" t="s">
        <v>346</v>
      </c>
      <c r="D240" s="73"/>
      <c r="E240" s="74"/>
      <c r="F240" s="146"/>
      <c r="G240" s="138"/>
      <c r="H240" s="287">
        <f>'hlavní činnost'!G240</f>
        <v>48.98</v>
      </c>
      <c r="I240" s="151">
        <f>'doplňková činnost'!G240</f>
        <v>0</v>
      </c>
      <c r="J240" s="288">
        <f>I240+H240</f>
        <v>48.98</v>
      </c>
    </row>
    <row r="241" spans="2:10" x14ac:dyDescent="0.25">
      <c r="B241" s="383"/>
      <c r="C241" s="20" t="s">
        <v>347</v>
      </c>
      <c r="D241" s="20"/>
      <c r="E241" s="35"/>
      <c r="F241" s="147"/>
      <c r="G241" s="112"/>
      <c r="H241" s="245">
        <f>'hlavní činnost'!G241</f>
        <v>0</v>
      </c>
      <c r="I241" s="46"/>
      <c r="J241" s="47"/>
    </row>
    <row r="242" spans="2:10" x14ac:dyDescent="0.25">
      <c r="B242" s="383"/>
      <c r="C242" s="29" t="s">
        <v>348</v>
      </c>
      <c r="D242" s="197" t="s">
        <v>317</v>
      </c>
      <c r="E242" s="35"/>
      <c r="F242" s="148"/>
      <c r="G242" s="113"/>
      <c r="H242" s="245">
        <f>'hlavní činnost'!G242</f>
        <v>997000</v>
      </c>
      <c r="I242" s="46"/>
      <c r="J242" s="47"/>
    </row>
    <row r="243" spans="2:10" ht="26.25" x14ac:dyDescent="0.25">
      <c r="B243" s="383"/>
      <c r="C243" s="29" t="s">
        <v>349</v>
      </c>
      <c r="D243" s="162" t="str">
        <f>IF('hlavní činnost'!D243=0,"nevyplněna analytika.",'hlavní činnost'!D243)</f>
        <v>nevyplněna analytika.</v>
      </c>
      <c r="E243" s="35"/>
      <c r="F243" s="148"/>
      <c r="G243" s="113"/>
      <c r="H243" s="245">
        <f>'hlavní činnost'!G243</f>
        <v>0</v>
      </c>
      <c r="I243" s="46"/>
      <c r="J243" s="47"/>
    </row>
    <row r="244" spans="2:10" ht="15.75" thickBot="1" x14ac:dyDescent="0.3">
      <c r="B244" s="384"/>
      <c r="C244" s="49" t="s">
        <v>350</v>
      </c>
      <c r="D244" s="49"/>
      <c r="E244" s="50"/>
      <c r="F244" s="149"/>
      <c r="G244" s="114"/>
      <c r="H244" s="268">
        <f>'hlavní činnost'!G244</f>
        <v>14636000</v>
      </c>
      <c r="I244" s="46"/>
      <c r="J244" s="47"/>
    </row>
    <row r="245" spans="2:10" ht="15.75" thickTop="1" x14ac:dyDescent="0.25">
      <c r="B245" s="22"/>
      <c r="C245" s="23" t="s">
        <v>351</v>
      </c>
      <c r="D245" s="23"/>
      <c r="E245" s="33"/>
      <c r="F245" s="33"/>
      <c r="G245" s="33"/>
      <c r="H245" s="6"/>
      <c r="I245" s="46"/>
      <c r="J245" s="47"/>
    </row>
    <row r="246" spans="2:10" x14ac:dyDescent="0.25">
      <c r="B246" s="22"/>
      <c r="C246" s="25" t="str">
        <f>IF('úvodní list'!F27=0,"Nevyplněn úvodní list",'úvodní list'!F27)</f>
        <v>Nevyplněn úvodní list</v>
      </c>
      <c r="D246" s="25"/>
      <c r="E246" s="33"/>
      <c r="F246" s="33"/>
      <c r="G246" s="33"/>
      <c r="H246" s="6"/>
      <c r="I246" s="46"/>
      <c r="J246" s="47"/>
    </row>
    <row r="247" spans="2:10" x14ac:dyDescent="0.25">
      <c r="B247" s="22"/>
      <c r="C247" s="26" t="s">
        <v>352</v>
      </c>
      <c r="D247" s="26"/>
      <c r="E247" s="33"/>
      <c r="F247" s="33"/>
      <c r="G247" s="33"/>
      <c r="H247" s="6"/>
      <c r="I247" s="46"/>
      <c r="J247" s="47"/>
    </row>
    <row r="248" spans="2:10" x14ac:dyDescent="0.25">
      <c r="B248" s="22"/>
      <c r="C248" s="27" t="str">
        <f>IF('úvodní list'!F24=0,"Nevyplněn úvodní list",'úvodní list'!F24)</f>
        <v>Ing. Gabriela Krásná, Ing. Magda Gronychová, Anna Stebnická</v>
      </c>
      <c r="D248" s="27"/>
      <c r="E248" s="33"/>
      <c r="F248" s="33"/>
      <c r="G248" s="33"/>
      <c r="H248" s="6"/>
      <c r="I248" s="46"/>
      <c r="J248" s="47"/>
    </row>
    <row r="249" spans="2:10" ht="15.75" thickBot="1" x14ac:dyDescent="0.3">
      <c r="B249" s="28"/>
      <c r="C249" s="13"/>
      <c r="D249" s="13"/>
      <c r="E249" s="37"/>
      <c r="F249" s="37"/>
      <c r="G249" s="37"/>
      <c r="H249" s="14"/>
      <c r="I249" s="44"/>
      <c r="J249" s="45"/>
    </row>
    <row r="250" spans="2:10" s="227" customFormat="1" ht="15.75" thickTop="1" x14ac:dyDescent="0.25">
      <c r="E250" s="228"/>
      <c r="F250" s="228"/>
      <c r="G250" s="228"/>
    </row>
    <row r="251" spans="2:10" s="227" customFormat="1" x14ac:dyDescent="0.25">
      <c r="E251" s="228"/>
      <c r="F251" s="228"/>
      <c r="G251" s="228"/>
    </row>
    <row r="252" spans="2:10" s="227" customFormat="1" x14ac:dyDescent="0.25">
      <c r="E252" s="228"/>
      <c r="F252" s="228"/>
      <c r="G252" s="228"/>
    </row>
    <row r="253" spans="2:10" s="227" customFormat="1" x14ac:dyDescent="0.25">
      <c r="E253" s="228"/>
      <c r="F253" s="228"/>
      <c r="G253" s="228"/>
    </row>
    <row r="254" spans="2:10" s="227" customFormat="1" x14ac:dyDescent="0.25">
      <c r="E254" s="228"/>
      <c r="F254" s="228"/>
      <c r="G254" s="228"/>
    </row>
    <row r="255" spans="2:10" s="227" customFormat="1" x14ac:dyDescent="0.25">
      <c r="E255" s="228"/>
      <c r="F255" s="228"/>
      <c r="G255" s="228"/>
    </row>
    <row r="256" spans="2:10" s="227" customFormat="1" x14ac:dyDescent="0.25">
      <c r="E256" s="228"/>
      <c r="F256" s="228"/>
      <c r="G256" s="228"/>
    </row>
    <row r="257" spans="5:7" s="227" customFormat="1" x14ac:dyDescent="0.25">
      <c r="E257" s="228"/>
      <c r="F257" s="228"/>
      <c r="G257" s="228"/>
    </row>
    <row r="258" spans="5:7" s="227" customFormat="1" x14ac:dyDescent="0.25">
      <c r="E258" s="228"/>
      <c r="F258" s="228"/>
      <c r="G258" s="228"/>
    </row>
    <row r="259" spans="5:7" s="227" customFormat="1" x14ac:dyDescent="0.25">
      <c r="E259" s="228"/>
      <c r="F259" s="228"/>
      <c r="G259" s="228"/>
    </row>
    <row r="260" spans="5:7" s="227" customFormat="1" x14ac:dyDescent="0.25">
      <c r="E260" s="228"/>
      <c r="F260" s="228"/>
      <c r="G260" s="228"/>
    </row>
    <row r="261" spans="5:7" s="227" customFormat="1" x14ac:dyDescent="0.25">
      <c r="E261" s="228"/>
      <c r="F261" s="228"/>
      <c r="G261" s="228"/>
    </row>
    <row r="262" spans="5:7" s="227" customFormat="1" x14ac:dyDescent="0.25">
      <c r="E262" s="228"/>
      <c r="F262" s="228"/>
      <c r="G262" s="228"/>
    </row>
    <row r="263" spans="5:7" s="227" customFormat="1" x14ac:dyDescent="0.25">
      <c r="E263" s="228"/>
      <c r="F263" s="228"/>
      <c r="G263" s="228"/>
    </row>
    <row r="264" spans="5:7" s="227" customFormat="1" x14ac:dyDescent="0.25">
      <c r="E264" s="228"/>
      <c r="F264" s="228"/>
      <c r="G264" s="228"/>
    </row>
    <row r="265" spans="5:7" s="227" customFormat="1" x14ac:dyDescent="0.25">
      <c r="E265" s="228"/>
      <c r="F265" s="228"/>
      <c r="G265" s="228"/>
    </row>
    <row r="266" spans="5:7" s="227" customFormat="1" x14ac:dyDescent="0.25">
      <c r="E266" s="228"/>
      <c r="F266" s="228"/>
      <c r="G266" s="228"/>
    </row>
    <row r="267" spans="5:7" s="227" customFormat="1" x14ac:dyDescent="0.25">
      <c r="E267" s="228"/>
      <c r="F267" s="228"/>
      <c r="G267" s="228"/>
    </row>
    <row r="268" spans="5:7" s="227" customFormat="1" x14ac:dyDescent="0.25">
      <c r="E268" s="228"/>
      <c r="F268" s="228"/>
      <c r="G268" s="228"/>
    </row>
    <row r="269" spans="5:7" s="227" customFormat="1" x14ac:dyDescent="0.25">
      <c r="E269" s="228"/>
      <c r="F269" s="228"/>
      <c r="G269" s="228"/>
    </row>
    <row r="270" spans="5:7" s="227" customFormat="1" x14ac:dyDescent="0.25">
      <c r="E270" s="228"/>
      <c r="F270" s="228"/>
      <c r="G270" s="228"/>
    </row>
    <row r="271" spans="5:7" s="227" customFormat="1" x14ac:dyDescent="0.25">
      <c r="E271" s="228"/>
      <c r="F271" s="228"/>
      <c r="G271" s="228"/>
    </row>
    <row r="272" spans="5:7" s="227" customFormat="1" x14ac:dyDescent="0.25">
      <c r="E272" s="228"/>
      <c r="F272" s="228"/>
      <c r="G272" s="228"/>
    </row>
    <row r="273" spans="5:7" s="227" customFormat="1" x14ac:dyDescent="0.25">
      <c r="E273" s="228"/>
      <c r="F273" s="228"/>
      <c r="G273" s="228"/>
    </row>
    <row r="274" spans="5:7" s="227" customFormat="1" x14ac:dyDescent="0.25">
      <c r="E274" s="228"/>
      <c r="F274" s="228"/>
      <c r="G274" s="228"/>
    </row>
    <row r="275" spans="5:7" s="227" customFormat="1" x14ac:dyDescent="0.25">
      <c r="E275" s="228"/>
      <c r="F275" s="228"/>
      <c r="G275" s="228"/>
    </row>
    <row r="276" spans="5:7" s="227" customFormat="1" x14ac:dyDescent="0.25">
      <c r="E276" s="228"/>
      <c r="F276" s="228"/>
      <c r="G276" s="228"/>
    </row>
    <row r="277" spans="5:7" s="227" customFormat="1" x14ac:dyDescent="0.25">
      <c r="E277" s="228"/>
      <c r="F277" s="228"/>
      <c r="G277" s="228"/>
    </row>
    <row r="278" spans="5:7" s="227" customFormat="1" x14ac:dyDescent="0.25">
      <c r="E278" s="228"/>
      <c r="F278" s="228"/>
      <c r="G278" s="228"/>
    </row>
    <row r="279" spans="5:7" s="227" customFormat="1" x14ac:dyDescent="0.25">
      <c r="E279" s="228"/>
      <c r="F279" s="228"/>
      <c r="G279" s="228"/>
    </row>
    <row r="280" spans="5:7" s="227" customFormat="1" x14ac:dyDescent="0.25">
      <c r="E280" s="228"/>
      <c r="F280" s="228"/>
      <c r="G280" s="228"/>
    </row>
    <row r="281" spans="5:7" s="227" customFormat="1" x14ac:dyDescent="0.25">
      <c r="E281" s="228"/>
      <c r="F281" s="228"/>
      <c r="G281" s="228"/>
    </row>
    <row r="282" spans="5:7" s="227" customFormat="1" x14ac:dyDescent="0.25">
      <c r="E282" s="228"/>
      <c r="F282" s="228"/>
      <c r="G282" s="228"/>
    </row>
    <row r="283" spans="5:7" s="227" customFormat="1" x14ac:dyDescent="0.25">
      <c r="E283" s="228"/>
      <c r="F283" s="228"/>
      <c r="G283" s="228"/>
    </row>
    <row r="284" spans="5:7" s="227" customFormat="1" x14ac:dyDescent="0.25">
      <c r="E284" s="228"/>
      <c r="F284" s="228"/>
      <c r="G284" s="228"/>
    </row>
    <row r="285" spans="5:7" s="227" customFormat="1" x14ac:dyDescent="0.25">
      <c r="E285" s="228"/>
      <c r="F285" s="228"/>
      <c r="G285" s="228"/>
    </row>
    <row r="286" spans="5:7" s="227" customFormat="1" x14ac:dyDescent="0.25">
      <c r="E286" s="228"/>
      <c r="F286" s="228"/>
      <c r="G286" s="228"/>
    </row>
    <row r="287" spans="5:7" s="227" customFormat="1" x14ac:dyDescent="0.25">
      <c r="E287" s="228"/>
      <c r="F287" s="228"/>
      <c r="G287" s="228"/>
    </row>
    <row r="288" spans="5:7" s="227" customFormat="1" x14ac:dyDescent="0.25">
      <c r="E288" s="228"/>
      <c r="F288" s="228"/>
      <c r="G288" s="228"/>
    </row>
    <row r="289" spans="5:7" s="227" customFormat="1" x14ac:dyDescent="0.25">
      <c r="E289" s="228"/>
      <c r="F289" s="228"/>
      <c r="G289" s="228"/>
    </row>
    <row r="290" spans="5:7" s="227" customFormat="1" x14ac:dyDescent="0.25">
      <c r="E290" s="228"/>
      <c r="F290" s="228"/>
      <c r="G290" s="228"/>
    </row>
    <row r="291" spans="5:7" s="227" customFormat="1" x14ac:dyDescent="0.25">
      <c r="E291" s="228"/>
      <c r="F291" s="228"/>
      <c r="G291" s="228"/>
    </row>
    <row r="292" spans="5:7" s="227" customFormat="1" x14ac:dyDescent="0.25">
      <c r="E292" s="228"/>
      <c r="F292" s="228"/>
      <c r="G292" s="228"/>
    </row>
    <row r="293" spans="5:7" s="227" customFormat="1" x14ac:dyDescent="0.25">
      <c r="E293" s="228"/>
      <c r="F293" s="228"/>
      <c r="G293" s="228"/>
    </row>
    <row r="294" spans="5:7" s="227" customFormat="1" x14ac:dyDescent="0.25">
      <c r="E294" s="228"/>
      <c r="F294" s="228"/>
      <c r="G294" s="228"/>
    </row>
    <row r="295" spans="5:7" s="227" customFormat="1" x14ac:dyDescent="0.25">
      <c r="E295" s="228"/>
      <c r="F295" s="228"/>
      <c r="G295" s="228"/>
    </row>
    <row r="296" spans="5:7" s="227" customFormat="1" x14ac:dyDescent="0.25">
      <c r="E296" s="228"/>
      <c r="F296" s="228"/>
      <c r="G296" s="228"/>
    </row>
    <row r="297" spans="5:7" s="227" customFormat="1" x14ac:dyDescent="0.25">
      <c r="E297" s="228"/>
      <c r="F297" s="228"/>
      <c r="G297" s="228"/>
    </row>
    <row r="298" spans="5:7" s="227" customFormat="1" x14ac:dyDescent="0.25">
      <c r="E298" s="228"/>
      <c r="F298" s="228"/>
      <c r="G298" s="228"/>
    </row>
    <row r="299" spans="5:7" s="227" customFormat="1" x14ac:dyDescent="0.25">
      <c r="E299" s="228"/>
      <c r="F299" s="228"/>
      <c r="G299" s="228"/>
    </row>
    <row r="300" spans="5:7" s="227" customFormat="1" x14ac:dyDescent="0.25">
      <c r="E300" s="228"/>
      <c r="F300" s="228"/>
      <c r="G300" s="228"/>
    </row>
    <row r="301" spans="5:7" s="227" customFormat="1" x14ac:dyDescent="0.25">
      <c r="E301" s="228"/>
      <c r="F301" s="228"/>
      <c r="G301" s="228"/>
    </row>
    <row r="302" spans="5:7" s="227" customFormat="1" x14ac:dyDescent="0.25">
      <c r="E302" s="228"/>
      <c r="F302" s="228"/>
      <c r="G302" s="228"/>
    </row>
    <row r="303" spans="5:7" s="227" customFormat="1" x14ac:dyDescent="0.25">
      <c r="E303" s="228"/>
      <c r="F303" s="228"/>
      <c r="G303" s="228"/>
    </row>
    <row r="304" spans="5:7" s="227" customFormat="1" x14ac:dyDescent="0.25">
      <c r="E304" s="228"/>
      <c r="F304" s="228"/>
      <c r="G304" s="228"/>
    </row>
    <row r="305" spans="5:7" s="227" customFormat="1" x14ac:dyDescent="0.25">
      <c r="E305" s="228"/>
      <c r="F305" s="228"/>
      <c r="G305" s="228"/>
    </row>
    <row r="306" spans="5:7" s="227" customFormat="1" x14ac:dyDescent="0.25">
      <c r="E306" s="228"/>
      <c r="F306" s="228"/>
      <c r="G306" s="228"/>
    </row>
    <row r="307" spans="5:7" s="227" customFormat="1" x14ac:dyDescent="0.25">
      <c r="E307" s="228"/>
      <c r="F307" s="228"/>
      <c r="G307" s="228"/>
    </row>
    <row r="308" spans="5:7" s="227" customFormat="1" x14ac:dyDescent="0.25">
      <c r="E308" s="228"/>
      <c r="F308" s="228"/>
      <c r="G308" s="228"/>
    </row>
    <row r="309" spans="5:7" s="227" customFormat="1" x14ac:dyDescent="0.25">
      <c r="E309" s="228"/>
      <c r="F309" s="228"/>
      <c r="G309" s="228"/>
    </row>
    <row r="310" spans="5:7" s="227" customFormat="1" x14ac:dyDescent="0.25">
      <c r="E310" s="228"/>
      <c r="F310" s="228"/>
      <c r="G310" s="228"/>
    </row>
    <row r="311" spans="5:7" s="227" customFormat="1" x14ac:dyDescent="0.25">
      <c r="E311" s="228"/>
      <c r="F311" s="228"/>
      <c r="G311" s="228"/>
    </row>
    <row r="312" spans="5:7" s="227" customFormat="1" x14ac:dyDescent="0.25">
      <c r="E312" s="228"/>
      <c r="F312" s="228"/>
      <c r="G312" s="228"/>
    </row>
    <row r="313" spans="5:7" s="227" customFormat="1" x14ac:dyDescent="0.25">
      <c r="E313" s="228"/>
      <c r="F313" s="228"/>
      <c r="G313" s="228"/>
    </row>
    <row r="314" spans="5:7" s="227" customFormat="1" x14ac:dyDescent="0.25">
      <c r="E314" s="228"/>
      <c r="F314" s="228"/>
      <c r="G314" s="228"/>
    </row>
    <row r="315" spans="5:7" s="227" customFormat="1" x14ac:dyDescent="0.25">
      <c r="E315" s="228"/>
      <c r="F315" s="228"/>
      <c r="G315" s="228"/>
    </row>
    <row r="316" spans="5:7" s="227" customFormat="1" x14ac:dyDescent="0.25">
      <c r="E316" s="228"/>
      <c r="F316" s="228"/>
      <c r="G316" s="228"/>
    </row>
    <row r="317" spans="5:7" s="227" customFormat="1" x14ac:dyDescent="0.25">
      <c r="E317" s="228"/>
      <c r="F317" s="228"/>
      <c r="G317" s="228"/>
    </row>
    <row r="318" spans="5:7" s="227" customFormat="1" x14ac:dyDescent="0.25">
      <c r="E318" s="228"/>
      <c r="F318" s="228"/>
      <c r="G318" s="228"/>
    </row>
    <row r="319" spans="5:7" s="227" customFormat="1" x14ac:dyDescent="0.25">
      <c r="E319" s="228"/>
      <c r="F319" s="228"/>
      <c r="G319" s="228"/>
    </row>
    <row r="320" spans="5:7" s="227" customFormat="1" x14ac:dyDescent="0.25">
      <c r="E320" s="228"/>
      <c r="F320" s="228"/>
      <c r="G320" s="228"/>
    </row>
    <row r="321" spans="5:7" s="227" customFormat="1" x14ac:dyDescent="0.25">
      <c r="E321" s="228"/>
      <c r="F321" s="228"/>
      <c r="G321" s="228"/>
    </row>
    <row r="322" spans="5:7" s="227" customFormat="1" x14ac:dyDescent="0.25">
      <c r="E322" s="228"/>
      <c r="F322" s="228"/>
      <c r="G322" s="228"/>
    </row>
    <row r="323" spans="5:7" s="227" customFormat="1" x14ac:dyDescent="0.25">
      <c r="E323" s="228"/>
      <c r="F323" s="228"/>
      <c r="G323" s="228"/>
    </row>
    <row r="324" spans="5:7" s="227" customFormat="1" x14ac:dyDescent="0.25">
      <c r="E324" s="228"/>
      <c r="F324" s="228"/>
      <c r="G324" s="228"/>
    </row>
    <row r="325" spans="5:7" s="227" customFormat="1" x14ac:dyDescent="0.25">
      <c r="E325" s="228"/>
      <c r="F325" s="228"/>
      <c r="G325" s="228"/>
    </row>
    <row r="326" spans="5:7" s="227" customFormat="1" x14ac:dyDescent="0.25">
      <c r="E326" s="228"/>
      <c r="F326" s="228"/>
      <c r="G326" s="228"/>
    </row>
    <row r="327" spans="5:7" s="227" customFormat="1" x14ac:dyDescent="0.25">
      <c r="E327" s="228"/>
      <c r="F327" s="228"/>
      <c r="G327" s="228"/>
    </row>
    <row r="328" spans="5:7" s="227" customFormat="1" x14ac:dyDescent="0.25">
      <c r="E328" s="228"/>
      <c r="F328" s="228"/>
      <c r="G328" s="228"/>
    </row>
    <row r="329" spans="5:7" s="227" customFormat="1" x14ac:dyDescent="0.25">
      <c r="E329" s="228"/>
      <c r="F329" s="228"/>
      <c r="G329" s="228"/>
    </row>
    <row r="330" spans="5:7" s="227" customFormat="1" x14ac:dyDescent="0.25">
      <c r="E330" s="228"/>
      <c r="F330" s="228"/>
      <c r="G330" s="228"/>
    </row>
    <row r="331" spans="5:7" s="227" customFormat="1" x14ac:dyDescent="0.25">
      <c r="E331" s="228"/>
      <c r="F331" s="228"/>
      <c r="G331" s="228"/>
    </row>
    <row r="332" spans="5:7" s="227" customFormat="1" x14ac:dyDescent="0.25">
      <c r="E332" s="228"/>
      <c r="F332" s="228"/>
      <c r="G332" s="228"/>
    </row>
    <row r="333" spans="5:7" s="227" customFormat="1" x14ac:dyDescent="0.25">
      <c r="E333" s="228"/>
      <c r="F333" s="228"/>
      <c r="G333" s="228"/>
    </row>
    <row r="334" spans="5:7" s="227" customFormat="1" x14ac:dyDescent="0.25">
      <c r="E334" s="228"/>
      <c r="F334" s="228"/>
      <c r="G334" s="228"/>
    </row>
    <row r="335" spans="5:7" s="227" customFormat="1" x14ac:dyDescent="0.25">
      <c r="E335" s="228"/>
      <c r="F335" s="228"/>
      <c r="G335" s="228"/>
    </row>
    <row r="336" spans="5:7" s="227" customFormat="1" x14ac:dyDescent="0.25">
      <c r="E336" s="228"/>
      <c r="F336" s="228"/>
      <c r="G336" s="228"/>
    </row>
    <row r="337" spans="5:7" s="227" customFormat="1" x14ac:dyDescent="0.25">
      <c r="E337" s="228"/>
      <c r="F337" s="228"/>
      <c r="G337" s="228"/>
    </row>
    <row r="338" spans="5:7" s="227" customFormat="1" x14ac:dyDescent="0.25">
      <c r="E338" s="228"/>
      <c r="F338" s="228"/>
      <c r="G338" s="228"/>
    </row>
    <row r="339" spans="5:7" s="227" customFormat="1" x14ac:dyDescent="0.25">
      <c r="E339" s="228"/>
      <c r="F339" s="228"/>
      <c r="G339" s="228"/>
    </row>
    <row r="340" spans="5:7" s="227" customFormat="1" x14ac:dyDescent="0.25">
      <c r="E340" s="228"/>
      <c r="F340" s="228"/>
      <c r="G340" s="228"/>
    </row>
    <row r="341" spans="5:7" s="227" customFormat="1" x14ac:dyDescent="0.25">
      <c r="E341" s="228"/>
      <c r="F341" s="228"/>
      <c r="G341" s="228"/>
    </row>
    <row r="342" spans="5:7" s="227" customFormat="1" x14ac:dyDescent="0.25">
      <c r="E342" s="228"/>
      <c r="F342" s="228"/>
      <c r="G342" s="228"/>
    </row>
    <row r="343" spans="5:7" s="227" customFormat="1" x14ac:dyDescent="0.25">
      <c r="E343" s="228"/>
      <c r="F343" s="228"/>
      <c r="G343" s="228"/>
    </row>
    <row r="344" spans="5:7" s="227" customFormat="1" x14ac:dyDescent="0.25">
      <c r="E344" s="228"/>
      <c r="F344" s="228"/>
      <c r="G344" s="228"/>
    </row>
    <row r="345" spans="5:7" s="227" customFormat="1" x14ac:dyDescent="0.25">
      <c r="E345" s="228"/>
      <c r="F345" s="228"/>
      <c r="G345" s="228"/>
    </row>
    <row r="346" spans="5:7" s="227" customFormat="1" x14ac:dyDescent="0.25">
      <c r="E346" s="228"/>
      <c r="F346" s="228"/>
      <c r="G346" s="228"/>
    </row>
    <row r="347" spans="5:7" s="227" customFormat="1" x14ac:dyDescent="0.25">
      <c r="E347" s="228"/>
      <c r="F347" s="228"/>
      <c r="G347" s="228"/>
    </row>
    <row r="348" spans="5:7" s="227" customFormat="1" x14ac:dyDescent="0.25">
      <c r="E348" s="228"/>
      <c r="F348" s="228"/>
      <c r="G348" s="228"/>
    </row>
    <row r="349" spans="5:7" s="227" customFormat="1" x14ac:dyDescent="0.25">
      <c r="E349" s="228"/>
      <c r="F349" s="228"/>
      <c r="G349" s="228"/>
    </row>
    <row r="350" spans="5:7" s="227" customFormat="1" x14ac:dyDescent="0.25">
      <c r="E350" s="228"/>
      <c r="F350" s="228"/>
      <c r="G350" s="228"/>
    </row>
    <row r="351" spans="5:7" s="227" customFormat="1" x14ac:dyDescent="0.25">
      <c r="E351" s="228"/>
      <c r="F351" s="228"/>
      <c r="G351" s="228"/>
    </row>
    <row r="352" spans="5:7" s="227" customFormat="1" x14ac:dyDescent="0.25">
      <c r="E352" s="228"/>
      <c r="F352" s="228"/>
      <c r="G352" s="228"/>
    </row>
    <row r="353" spans="5:7" s="227" customFormat="1" x14ac:dyDescent="0.25">
      <c r="E353" s="228"/>
      <c r="F353" s="228"/>
      <c r="G353" s="228"/>
    </row>
    <row r="354" spans="5:7" s="227" customFormat="1" x14ac:dyDescent="0.25">
      <c r="E354" s="228"/>
      <c r="F354" s="228"/>
      <c r="G354" s="228"/>
    </row>
    <row r="355" spans="5:7" s="227" customFormat="1" x14ac:dyDescent="0.25">
      <c r="E355" s="228"/>
      <c r="F355" s="228"/>
      <c r="G355" s="228"/>
    </row>
    <row r="356" spans="5:7" s="227" customFormat="1" x14ac:dyDescent="0.25">
      <c r="E356" s="228"/>
      <c r="F356" s="228"/>
      <c r="G356" s="228"/>
    </row>
    <row r="357" spans="5:7" s="227" customFormat="1" x14ac:dyDescent="0.25">
      <c r="E357" s="228"/>
      <c r="F357" s="228"/>
      <c r="G357" s="228"/>
    </row>
    <row r="358" spans="5:7" s="227" customFormat="1" x14ac:dyDescent="0.25">
      <c r="E358" s="228"/>
      <c r="F358" s="228"/>
      <c r="G358" s="228"/>
    </row>
    <row r="359" spans="5:7" s="227" customFormat="1" x14ac:dyDescent="0.25">
      <c r="E359" s="228"/>
      <c r="F359" s="228"/>
      <c r="G359" s="228"/>
    </row>
    <row r="360" spans="5:7" s="227" customFormat="1" x14ac:dyDescent="0.25">
      <c r="E360" s="228"/>
      <c r="F360" s="228"/>
      <c r="G360" s="228"/>
    </row>
    <row r="361" spans="5:7" s="227" customFormat="1" x14ac:dyDescent="0.25">
      <c r="E361" s="228"/>
      <c r="F361" s="228"/>
      <c r="G361" s="228"/>
    </row>
    <row r="362" spans="5:7" s="227" customFormat="1" x14ac:dyDescent="0.25">
      <c r="E362" s="228"/>
      <c r="F362" s="228"/>
      <c r="G362" s="228"/>
    </row>
    <row r="363" spans="5:7" s="227" customFormat="1" x14ac:dyDescent="0.25">
      <c r="E363" s="228"/>
      <c r="F363" s="228"/>
      <c r="G363" s="228"/>
    </row>
    <row r="364" spans="5:7" s="227" customFormat="1" x14ac:dyDescent="0.25">
      <c r="E364" s="228"/>
      <c r="F364" s="228"/>
      <c r="G364" s="228"/>
    </row>
    <row r="365" spans="5:7" s="227" customFormat="1" x14ac:dyDescent="0.25">
      <c r="E365" s="228"/>
      <c r="F365" s="228"/>
      <c r="G365" s="228"/>
    </row>
    <row r="366" spans="5:7" s="227" customFormat="1" x14ac:dyDescent="0.25">
      <c r="E366" s="228"/>
      <c r="F366" s="228"/>
      <c r="G366" s="228"/>
    </row>
    <row r="367" spans="5:7" s="227" customFormat="1" x14ac:dyDescent="0.25">
      <c r="E367" s="228"/>
      <c r="F367" s="228"/>
      <c r="G367" s="228"/>
    </row>
    <row r="368" spans="5:7" s="227" customFormat="1" x14ac:dyDescent="0.25">
      <c r="E368" s="228"/>
      <c r="F368" s="228"/>
      <c r="G368" s="228"/>
    </row>
    <row r="369" spans="5:7" s="227" customFormat="1" x14ac:dyDescent="0.25">
      <c r="E369" s="228"/>
      <c r="F369" s="228"/>
      <c r="G369" s="228"/>
    </row>
    <row r="370" spans="5:7" s="227" customFormat="1" x14ac:dyDescent="0.25">
      <c r="E370" s="228"/>
      <c r="F370" s="228"/>
      <c r="G370" s="228"/>
    </row>
    <row r="371" spans="5:7" s="227" customFormat="1" x14ac:dyDescent="0.25">
      <c r="E371" s="228"/>
      <c r="F371" s="228"/>
      <c r="G371" s="228"/>
    </row>
    <row r="372" spans="5:7" s="227" customFormat="1" x14ac:dyDescent="0.25">
      <c r="E372" s="228"/>
      <c r="F372" s="228"/>
      <c r="G372" s="228"/>
    </row>
    <row r="373" spans="5:7" s="227" customFormat="1" x14ac:dyDescent="0.25">
      <c r="E373" s="228"/>
      <c r="F373" s="228"/>
      <c r="G373" s="228"/>
    </row>
    <row r="374" spans="5:7" s="227" customFormat="1" x14ac:dyDescent="0.25">
      <c r="E374" s="228"/>
      <c r="F374" s="228"/>
      <c r="G374" s="228"/>
    </row>
    <row r="375" spans="5:7" s="227" customFormat="1" x14ac:dyDescent="0.25">
      <c r="E375" s="228"/>
      <c r="F375" s="228"/>
      <c r="G375" s="228"/>
    </row>
    <row r="376" spans="5:7" s="227" customFormat="1" x14ac:dyDescent="0.25">
      <c r="E376" s="228"/>
      <c r="F376" s="228"/>
      <c r="G376" s="228"/>
    </row>
    <row r="377" spans="5:7" s="227" customFormat="1" x14ac:dyDescent="0.25">
      <c r="E377" s="228"/>
      <c r="F377" s="228"/>
      <c r="G377" s="228"/>
    </row>
    <row r="378" spans="5:7" s="227" customFormat="1" x14ac:dyDescent="0.25">
      <c r="E378" s="228"/>
      <c r="F378" s="228"/>
      <c r="G378" s="228"/>
    </row>
    <row r="379" spans="5:7" s="227" customFormat="1" x14ac:dyDescent="0.25">
      <c r="E379" s="228"/>
      <c r="F379" s="228"/>
      <c r="G379" s="228"/>
    </row>
    <row r="380" spans="5:7" s="227" customFormat="1" x14ac:dyDescent="0.25">
      <c r="E380" s="228"/>
      <c r="F380" s="228"/>
      <c r="G380" s="228"/>
    </row>
    <row r="381" spans="5:7" s="227" customFormat="1" x14ac:dyDescent="0.25">
      <c r="E381" s="228"/>
      <c r="F381" s="228"/>
      <c r="G381" s="228"/>
    </row>
    <row r="382" spans="5:7" s="227" customFormat="1" x14ac:dyDescent="0.25">
      <c r="E382" s="228"/>
      <c r="F382" s="228"/>
      <c r="G382" s="228"/>
    </row>
    <row r="383" spans="5:7" s="227" customFormat="1" x14ac:dyDescent="0.25">
      <c r="E383" s="228"/>
      <c r="F383" s="228"/>
      <c r="G383" s="228"/>
    </row>
    <row r="384" spans="5:7" s="227" customFormat="1" x14ac:dyDescent="0.25">
      <c r="E384" s="228"/>
      <c r="F384" s="228"/>
      <c r="G384" s="228"/>
    </row>
    <row r="385" spans="5:7" s="227" customFormat="1" x14ac:dyDescent="0.25">
      <c r="E385" s="228"/>
      <c r="F385" s="228"/>
      <c r="G385" s="228"/>
    </row>
    <row r="386" spans="5:7" s="227" customFormat="1" x14ac:dyDescent="0.25">
      <c r="E386" s="228"/>
      <c r="F386" s="228"/>
      <c r="G386" s="228"/>
    </row>
    <row r="387" spans="5:7" s="227" customFormat="1" x14ac:dyDescent="0.25">
      <c r="E387" s="228"/>
      <c r="F387" s="228"/>
      <c r="G387" s="228"/>
    </row>
    <row r="388" spans="5:7" s="227" customFormat="1" x14ac:dyDescent="0.25">
      <c r="E388" s="228"/>
      <c r="F388" s="228"/>
      <c r="G388" s="228"/>
    </row>
    <row r="389" spans="5:7" s="227" customFormat="1" x14ac:dyDescent="0.25">
      <c r="E389" s="228"/>
      <c r="F389" s="228"/>
      <c r="G389" s="228"/>
    </row>
    <row r="390" spans="5:7" s="227" customFormat="1" x14ac:dyDescent="0.25">
      <c r="E390" s="228"/>
      <c r="F390" s="228"/>
      <c r="G390" s="228"/>
    </row>
    <row r="391" spans="5:7" s="227" customFormat="1" x14ac:dyDescent="0.25">
      <c r="E391" s="228"/>
      <c r="F391" s="228"/>
      <c r="G391" s="228"/>
    </row>
    <row r="392" spans="5:7" s="227" customFormat="1" x14ac:dyDescent="0.25">
      <c r="E392" s="228"/>
      <c r="F392" s="228"/>
      <c r="G392" s="228"/>
    </row>
    <row r="393" spans="5:7" s="227" customFormat="1" x14ac:dyDescent="0.25">
      <c r="E393" s="228"/>
      <c r="F393" s="228"/>
      <c r="G393" s="228"/>
    </row>
    <row r="394" spans="5:7" s="227" customFormat="1" x14ac:dyDescent="0.25">
      <c r="E394" s="228"/>
      <c r="F394" s="228"/>
      <c r="G394" s="228"/>
    </row>
    <row r="395" spans="5:7" s="227" customFormat="1" x14ac:dyDescent="0.25">
      <c r="E395" s="228"/>
      <c r="F395" s="228"/>
      <c r="G395" s="228"/>
    </row>
    <row r="396" spans="5:7" s="227" customFormat="1" x14ac:dyDescent="0.25">
      <c r="E396" s="228"/>
      <c r="F396" s="228"/>
      <c r="G396" s="228"/>
    </row>
    <row r="397" spans="5:7" s="227" customFormat="1" x14ac:dyDescent="0.25">
      <c r="E397" s="228"/>
      <c r="F397" s="228"/>
      <c r="G397" s="228"/>
    </row>
    <row r="398" spans="5:7" s="227" customFormat="1" x14ac:dyDescent="0.25">
      <c r="E398" s="228"/>
      <c r="F398" s="228"/>
      <c r="G398" s="228"/>
    </row>
    <row r="399" spans="5:7" s="227" customFormat="1" x14ac:dyDescent="0.25">
      <c r="E399" s="228"/>
      <c r="F399" s="228"/>
      <c r="G399" s="228"/>
    </row>
    <row r="400" spans="5:7" s="227" customFormat="1" x14ac:dyDescent="0.25">
      <c r="E400" s="228"/>
      <c r="F400" s="228"/>
      <c r="G400" s="228"/>
    </row>
    <row r="401" spans="5:7" s="227" customFormat="1" x14ac:dyDescent="0.25">
      <c r="E401" s="228"/>
      <c r="F401" s="228"/>
      <c r="G401" s="228"/>
    </row>
    <row r="402" spans="5:7" s="227" customFormat="1" x14ac:dyDescent="0.25">
      <c r="E402" s="228"/>
      <c r="F402" s="228"/>
      <c r="G402" s="228"/>
    </row>
    <row r="403" spans="5:7" s="227" customFormat="1" x14ac:dyDescent="0.25">
      <c r="E403" s="228"/>
      <c r="F403" s="228"/>
      <c r="G403" s="228"/>
    </row>
    <row r="404" spans="5:7" s="227" customFormat="1" x14ac:dyDescent="0.25">
      <c r="E404" s="228"/>
      <c r="F404" s="228"/>
      <c r="G404" s="228"/>
    </row>
    <row r="405" spans="5:7" s="227" customFormat="1" x14ac:dyDescent="0.25">
      <c r="E405" s="228"/>
      <c r="F405" s="228"/>
      <c r="G405" s="228"/>
    </row>
    <row r="406" spans="5:7" s="227" customFormat="1" x14ac:dyDescent="0.25">
      <c r="E406" s="228"/>
      <c r="F406" s="228"/>
      <c r="G406" s="228"/>
    </row>
    <row r="407" spans="5:7" s="227" customFormat="1" x14ac:dyDescent="0.25">
      <c r="E407" s="228"/>
      <c r="F407" s="228"/>
      <c r="G407" s="228"/>
    </row>
    <row r="408" spans="5:7" s="227" customFormat="1" x14ac:dyDescent="0.25">
      <c r="E408" s="228"/>
      <c r="F408" s="228"/>
      <c r="G408" s="228"/>
    </row>
    <row r="409" spans="5:7" s="227" customFormat="1" x14ac:dyDescent="0.25">
      <c r="E409" s="228"/>
      <c r="F409" s="228"/>
      <c r="G409" s="228"/>
    </row>
    <row r="410" spans="5:7" s="227" customFormat="1" x14ac:dyDescent="0.25">
      <c r="E410" s="228"/>
      <c r="F410" s="228"/>
      <c r="G410" s="228"/>
    </row>
    <row r="411" spans="5:7" s="227" customFormat="1" x14ac:dyDescent="0.25">
      <c r="E411" s="228"/>
      <c r="F411" s="228"/>
      <c r="G411" s="228"/>
    </row>
    <row r="412" spans="5:7" s="227" customFormat="1" x14ac:dyDescent="0.25">
      <c r="E412" s="228"/>
      <c r="F412" s="228"/>
      <c r="G412" s="228"/>
    </row>
    <row r="413" spans="5:7" s="227" customFormat="1" x14ac:dyDescent="0.25">
      <c r="E413" s="228"/>
      <c r="F413" s="228"/>
      <c r="G413" s="228"/>
    </row>
    <row r="414" spans="5:7" s="227" customFormat="1" x14ac:dyDescent="0.25">
      <c r="E414" s="228"/>
      <c r="F414" s="228"/>
      <c r="G414" s="228"/>
    </row>
    <row r="415" spans="5:7" s="227" customFormat="1" x14ac:dyDescent="0.25">
      <c r="E415" s="228"/>
      <c r="F415" s="228"/>
      <c r="G415" s="228"/>
    </row>
    <row r="416" spans="5:7" s="227" customFormat="1" x14ac:dyDescent="0.25">
      <c r="E416" s="228"/>
      <c r="F416" s="228"/>
      <c r="G416" s="228"/>
    </row>
    <row r="417" spans="5:7" s="227" customFormat="1" x14ac:dyDescent="0.25">
      <c r="E417" s="228"/>
      <c r="F417" s="228"/>
      <c r="G417" s="228"/>
    </row>
    <row r="418" spans="5:7" s="227" customFormat="1" x14ac:dyDescent="0.25">
      <c r="E418" s="228"/>
      <c r="F418" s="228"/>
      <c r="G418" s="228"/>
    </row>
    <row r="419" spans="5:7" s="227" customFormat="1" x14ac:dyDescent="0.25">
      <c r="E419" s="228"/>
      <c r="F419" s="228"/>
      <c r="G419" s="228"/>
    </row>
    <row r="420" spans="5:7" s="227" customFormat="1" x14ac:dyDescent="0.25">
      <c r="E420" s="228"/>
      <c r="F420" s="228"/>
      <c r="G420" s="228"/>
    </row>
    <row r="421" spans="5:7" s="227" customFormat="1" x14ac:dyDescent="0.25">
      <c r="E421" s="228"/>
      <c r="F421" s="228"/>
      <c r="G421" s="228"/>
    </row>
    <row r="422" spans="5:7" s="227" customFormat="1" x14ac:dyDescent="0.25">
      <c r="E422" s="228"/>
      <c r="F422" s="228"/>
      <c r="G422" s="228"/>
    </row>
    <row r="423" spans="5:7" s="227" customFormat="1" x14ac:dyDescent="0.25">
      <c r="E423" s="228"/>
      <c r="F423" s="228"/>
      <c r="G423" s="228"/>
    </row>
    <row r="424" spans="5:7" s="227" customFormat="1" x14ac:dyDescent="0.25">
      <c r="E424" s="228"/>
      <c r="F424" s="228"/>
      <c r="G424" s="228"/>
    </row>
    <row r="425" spans="5:7" s="227" customFormat="1" x14ac:dyDescent="0.25">
      <c r="E425" s="228"/>
      <c r="F425" s="228"/>
      <c r="G425" s="228"/>
    </row>
    <row r="426" spans="5:7" s="227" customFormat="1" x14ac:dyDescent="0.25">
      <c r="E426" s="228"/>
      <c r="F426" s="228"/>
      <c r="G426" s="228"/>
    </row>
    <row r="427" spans="5:7" s="227" customFormat="1" x14ac:dyDescent="0.25">
      <c r="E427" s="228"/>
      <c r="F427" s="228"/>
      <c r="G427" s="228"/>
    </row>
    <row r="428" spans="5:7" s="227" customFormat="1" x14ac:dyDescent="0.25">
      <c r="E428" s="228"/>
      <c r="F428" s="228"/>
      <c r="G428" s="228"/>
    </row>
    <row r="429" spans="5:7" s="227" customFormat="1" x14ac:dyDescent="0.25">
      <c r="E429" s="228"/>
      <c r="F429" s="228"/>
      <c r="G429" s="228"/>
    </row>
    <row r="430" spans="5:7" s="227" customFormat="1" x14ac:dyDescent="0.25">
      <c r="E430" s="228"/>
      <c r="F430" s="228"/>
      <c r="G430" s="228"/>
    </row>
    <row r="431" spans="5:7" s="227" customFormat="1" x14ac:dyDescent="0.25">
      <c r="E431" s="228"/>
      <c r="F431" s="228"/>
      <c r="G431" s="228"/>
    </row>
    <row r="432" spans="5:7" s="227" customFormat="1" x14ac:dyDescent="0.25">
      <c r="E432" s="228"/>
      <c r="F432" s="228"/>
      <c r="G432" s="228"/>
    </row>
    <row r="433" spans="5:7" s="227" customFormat="1" x14ac:dyDescent="0.25">
      <c r="E433" s="228"/>
      <c r="F433" s="228"/>
      <c r="G433" s="228"/>
    </row>
    <row r="434" spans="5:7" s="227" customFormat="1" x14ac:dyDescent="0.25">
      <c r="E434" s="228"/>
      <c r="F434" s="228"/>
      <c r="G434" s="228"/>
    </row>
    <row r="435" spans="5:7" s="227" customFormat="1" x14ac:dyDescent="0.25">
      <c r="E435" s="228"/>
      <c r="F435" s="228"/>
      <c r="G435" s="228"/>
    </row>
    <row r="436" spans="5:7" s="227" customFormat="1" x14ac:dyDescent="0.25">
      <c r="E436" s="228"/>
      <c r="F436" s="228"/>
      <c r="G436" s="228"/>
    </row>
    <row r="437" spans="5:7" s="227" customFormat="1" x14ac:dyDescent="0.25">
      <c r="E437" s="228"/>
      <c r="F437" s="228"/>
      <c r="G437" s="228"/>
    </row>
    <row r="438" spans="5:7" s="227" customFormat="1" x14ac:dyDescent="0.25">
      <c r="E438" s="228"/>
      <c r="F438" s="228"/>
      <c r="G438" s="228"/>
    </row>
    <row r="439" spans="5:7" s="227" customFormat="1" x14ac:dyDescent="0.25">
      <c r="E439" s="228"/>
      <c r="F439" s="228"/>
      <c r="G439" s="228"/>
    </row>
    <row r="440" spans="5:7" s="227" customFormat="1" x14ac:dyDescent="0.25">
      <c r="E440" s="228"/>
      <c r="F440" s="228"/>
      <c r="G440" s="228"/>
    </row>
    <row r="441" spans="5:7" s="227" customFormat="1" x14ac:dyDescent="0.25">
      <c r="E441" s="228"/>
      <c r="F441" s="228"/>
      <c r="G441" s="228"/>
    </row>
    <row r="442" spans="5:7" s="227" customFormat="1" x14ac:dyDescent="0.25">
      <c r="E442" s="228"/>
      <c r="F442" s="228"/>
      <c r="G442" s="228"/>
    </row>
    <row r="443" spans="5:7" s="227" customFormat="1" x14ac:dyDescent="0.25">
      <c r="E443" s="228"/>
      <c r="F443" s="228"/>
      <c r="G443" s="228"/>
    </row>
    <row r="444" spans="5:7" s="227" customFormat="1" x14ac:dyDescent="0.25">
      <c r="E444" s="228"/>
      <c r="F444" s="228"/>
      <c r="G444" s="228"/>
    </row>
    <row r="445" spans="5:7" s="227" customFormat="1" x14ac:dyDescent="0.25">
      <c r="E445" s="228"/>
      <c r="F445" s="228"/>
      <c r="G445" s="228"/>
    </row>
    <row r="446" spans="5:7" s="227" customFormat="1" x14ac:dyDescent="0.25">
      <c r="E446" s="228"/>
      <c r="F446" s="228"/>
      <c r="G446" s="228"/>
    </row>
    <row r="447" spans="5:7" s="227" customFormat="1" x14ac:dyDescent="0.25">
      <c r="E447" s="228"/>
      <c r="F447" s="228"/>
      <c r="G447" s="228"/>
    </row>
    <row r="448" spans="5:7" s="227" customFormat="1" x14ac:dyDescent="0.25">
      <c r="E448" s="228"/>
      <c r="F448" s="228"/>
      <c r="G448" s="228"/>
    </row>
    <row r="449" spans="5:7" s="227" customFormat="1" x14ac:dyDescent="0.25">
      <c r="E449" s="228"/>
      <c r="F449" s="228"/>
      <c r="G449" s="228"/>
    </row>
    <row r="450" spans="5:7" s="227" customFormat="1" x14ac:dyDescent="0.25">
      <c r="E450" s="228"/>
      <c r="F450" s="228"/>
      <c r="G450" s="228"/>
    </row>
    <row r="451" spans="5:7" s="227" customFormat="1" x14ac:dyDescent="0.25">
      <c r="E451" s="228"/>
      <c r="F451" s="228"/>
      <c r="G451" s="228"/>
    </row>
    <row r="452" spans="5:7" s="227" customFormat="1" x14ac:dyDescent="0.25">
      <c r="E452" s="228"/>
      <c r="F452" s="228"/>
      <c r="G452" s="228"/>
    </row>
    <row r="453" spans="5:7" s="227" customFormat="1" x14ac:dyDescent="0.25">
      <c r="E453" s="228"/>
      <c r="F453" s="228"/>
      <c r="G453" s="228"/>
    </row>
    <row r="454" spans="5:7" s="227" customFormat="1" x14ac:dyDescent="0.25">
      <c r="E454" s="228"/>
      <c r="F454" s="228"/>
      <c r="G454" s="228"/>
    </row>
    <row r="455" spans="5:7" s="227" customFormat="1" x14ac:dyDescent="0.25">
      <c r="E455" s="228"/>
      <c r="F455" s="228"/>
      <c r="G455" s="228"/>
    </row>
    <row r="456" spans="5:7" s="227" customFormat="1" x14ac:dyDescent="0.25">
      <c r="E456" s="228"/>
      <c r="F456" s="228"/>
      <c r="G456" s="228"/>
    </row>
    <row r="457" spans="5:7" s="227" customFormat="1" x14ac:dyDescent="0.25">
      <c r="E457" s="228"/>
      <c r="F457" s="228"/>
      <c r="G457" s="228"/>
    </row>
    <row r="458" spans="5:7" s="227" customFormat="1" x14ac:dyDescent="0.25">
      <c r="E458" s="228"/>
      <c r="F458" s="228"/>
      <c r="G458" s="228"/>
    </row>
    <row r="459" spans="5:7" s="227" customFormat="1" x14ac:dyDescent="0.25">
      <c r="E459" s="228"/>
      <c r="F459" s="228"/>
      <c r="G459" s="228"/>
    </row>
    <row r="460" spans="5:7" s="227" customFormat="1" x14ac:dyDescent="0.25">
      <c r="E460" s="228"/>
      <c r="F460" s="228"/>
      <c r="G460" s="228"/>
    </row>
    <row r="461" spans="5:7" s="227" customFormat="1" x14ac:dyDescent="0.25">
      <c r="E461" s="228"/>
      <c r="F461" s="228"/>
      <c r="G461" s="228"/>
    </row>
    <row r="462" spans="5:7" s="227" customFormat="1" x14ac:dyDescent="0.25">
      <c r="E462" s="228"/>
      <c r="F462" s="228"/>
      <c r="G462" s="228"/>
    </row>
    <row r="463" spans="5:7" s="227" customFormat="1" x14ac:dyDescent="0.25">
      <c r="E463" s="228"/>
      <c r="F463" s="228"/>
      <c r="G463" s="228"/>
    </row>
    <row r="464" spans="5:7" s="227" customFormat="1" x14ac:dyDescent="0.25">
      <c r="E464" s="228"/>
      <c r="F464" s="228"/>
      <c r="G464" s="228"/>
    </row>
    <row r="465" spans="5:7" s="227" customFormat="1" x14ac:dyDescent="0.25">
      <c r="E465" s="228"/>
      <c r="F465" s="228"/>
      <c r="G465" s="228"/>
    </row>
    <row r="466" spans="5:7" s="227" customFormat="1" x14ac:dyDescent="0.25">
      <c r="E466" s="228"/>
      <c r="F466" s="228"/>
      <c r="G466" s="228"/>
    </row>
    <row r="467" spans="5:7" s="227" customFormat="1" x14ac:dyDescent="0.25">
      <c r="E467" s="228"/>
      <c r="F467" s="228"/>
      <c r="G467" s="228"/>
    </row>
    <row r="468" spans="5:7" s="227" customFormat="1" x14ac:dyDescent="0.25">
      <c r="E468" s="228"/>
      <c r="F468" s="228"/>
      <c r="G468" s="228"/>
    </row>
    <row r="469" spans="5:7" s="227" customFormat="1" x14ac:dyDescent="0.25">
      <c r="E469" s="228"/>
      <c r="F469" s="228"/>
      <c r="G469" s="228"/>
    </row>
    <row r="470" spans="5:7" s="227" customFormat="1" x14ac:dyDescent="0.25">
      <c r="E470" s="228"/>
      <c r="F470" s="228"/>
      <c r="G470" s="228"/>
    </row>
    <row r="471" spans="5:7" s="227" customFormat="1" x14ac:dyDescent="0.25">
      <c r="E471" s="228"/>
      <c r="F471" s="228"/>
      <c r="G471" s="228"/>
    </row>
    <row r="472" spans="5:7" s="227" customFormat="1" x14ac:dyDescent="0.25">
      <c r="E472" s="228"/>
      <c r="F472" s="228"/>
      <c r="G472" s="228"/>
    </row>
    <row r="473" spans="5:7" s="227" customFormat="1" x14ac:dyDescent="0.25">
      <c r="E473" s="228"/>
      <c r="F473" s="228"/>
      <c r="G473" s="228"/>
    </row>
    <row r="474" spans="5:7" s="227" customFormat="1" x14ac:dyDescent="0.25">
      <c r="E474" s="228"/>
      <c r="F474" s="228"/>
      <c r="G474" s="228"/>
    </row>
    <row r="475" spans="5:7" s="227" customFormat="1" x14ac:dyDescent="0.25">
      <c r="E475" s="228"/>
      <c r="F475" s="228"/>
      <c r="G475" s="228"/>
    </row>
    <row r="476" spans="5:7" s="227" customFormat="1" x14ac:dyDescent="0.25">
      <c r="E476" s="228"/>
      <c r="F476" s="228"/>
      <c r="G476" s="228"/>
    </row>
    <row r="477" spans="5:7" s="227" customFormat="1" x14ac:dyDescent="0.25">
      <c r="E477" s="228"/>
      <c r="F477" s="228"/>
      <c r="G477" s="228"/>
    </row>
    <row r="478" spans="5:7" s="227" customFormat="1" x14ac:dyDescent="0.25">
      <c r="E478" s="228"/>
      <c r="F478" s="228"/>
      <c r="G478" s="228"/>
    </row>
    <row r="479" spans="5:7" s="227" customFormat="1" x14ac:dyDescent="0.25">
      <c r="E479" s="228"/>
      <c r="F479" s="228"/>
      <c r="G479" s="228"/>
    </row>
    <row r="480" spans="5:7" s="227" customFormat="1" x14ac:dyDescent="0.25">
      <c r="E480" s="228"/>
      <c r="F480" s="228"/>
      <c r="G480" s="228"/>
    </row>
    <row r="481" spans="5:7" s="227" customFormat="1" x14ac:dyDescent="0.25">
      <c r="E481" s="228"/>
      <c r="F481" s="228"/>
      <c r="G481" s="228"/>
    </row>
    <row r="482" spans="5:7" s="227" customFormat="1" x14ac:dyDescent="0.25">
      <c r="E482" s="228"/>
      <c r="F482" s="228"/>
      <c r="G482" s="228"/>
    </row>
    <row r="483" spans="5:7" s="227" customFormat="1" x14ac:dyDescent="0.25">
      <c r="E483" s="228"/>
      <c r="F483" s="228"/>
      <c r="G483" s="228"/>
    </row>
    <row r="484" spans="5:7" s="227" customFormat="1" x14ac:dyDescent="0.25">
      <c r="E484" s="228"/>
      <c r="F484" s="228"/>
      <c r="G484" s="228"/>
    </row>
    <row r="485" spans="5:7" s="227" customFormat="1" x14ac:dyDescent="0.25">
      <c r="E485" s="228"/>
      <c r="F485" s="228"/>
      <c r="G485" s="228"/>
    </row>
    <row r="486" spans="5:7" s="227" customFormat="1" x14ac:dyDescent="0.25">
      <c r="E486" s="228"/>
      <c r="F486" s="228"/>
      <c r="G486" s="228"/>
    </row>
    <row r="487" spans="5:7" s="227" customFormat="1" x14ac:dyDescent="0.25">
      <c r="E487" s="228"/>
      <c r="F487" s="228"/>
      <c r="G487" s="228"/>
    </row>
    <row r="488" spans="5:7" s="227" customFormat="1" x14ac:dyDescent="0.25">
      <c r="E488" s="228"/>
      <c r="F488" s="228"/>
      <c r="G488" s="228"/>
    </row>
    <row r="489" spans="5:7" s="227" customFormat="1" x14ac:dyDescent="0.25">
      <c r="E489" s="228"/>
      <c r="F489" s="228"/>
      <c r="G489" s="228"/>
    </row>
    <row r="490" spans="5:7" s="227" customFormat="1" x14ac:dyDescent="0.25">
      <c r="E490" s="228"/>
      <c r="F490" s="228"/>
      <c r="G490" s="228"/>
    </row>
    <row r="491" spans="5:7" s="227" customFormat="1" x14ac:dyDescent="0.25">
      <c r="E491" s="228"/>
      <c r="F491" s="228"/>
      <c r="G491" s="228"/>
    </row>
    <row r="492" spans="5:7" s="227" customFormat="1" x14ac:dyDescent="0.25">
      <c r="E492" s="228"/>
      <c r="F492" s="228"/>
      <c r="G492" s="228"/>
    </row>
    <row r="493" spans="5:7" s="227" customFormat="1" x14ac:dyDescent="0.25">
      <c r="E493" s="228"/>
      <c r="F493" s="228"/>
      <c r="G493" s="228"/>
    </row>
    <row r="494" spans="5:7" s="227" customFormat="1" x14ac:dyDescent="0.25">
      <c r="E494" s="228"/>
      <c r="F494" s="228"/>
      <c r="G494" s="228"/>
    </row>
    <row r="495" spans="5:7" s="227" customFormat="1" x14ac:dyDescent="0.25">
      <c r="E495" s="228"/>
      <c r="F495" s="228"/>
      <c r="G495" s="228"/>
    </row>
    <row r="496" spans="5:7" s="227" customFormat="1" x14ac:dyDescent="0.25">
      <c r="E496" s="228"/>
      <c r="F496" s="228"/>
      <c r="G496" s="228"/>
    </row>
    <row r="497" spans="5:7" s="227" customFormat="1" x14ac:dyDescent="0.25">
      <c r="E497" s="228"/>
      <c r="F497" s="228"/>
      <c r="G497" s="228"/>
    </row>
    <row r="498" spans="5:7" s="227" customFormat="1" x14ac:dyDescent="0.25">
      <c r="E498" s="228"/>
      <c r="F498" s="228"/>
      <c r="G498" s="228"/>
    </row>
    <row r="499" spans="5:7" s="227" customFormat="1" x14ac:dyDescent="0.25">
      <c r="E499" s="228"/>
      <c r="F499" s="228"/>
      <c r="G499" s="228"/>
    </row>
    <row r="500" spans="5:7" s="227" customFormat="1" x14ac:dyDescent="0.25">
      <c r="E500" s="228"/>
      <c r="F500" s="228"/>
      <c r="G500" s="228"/>
    </row>
    <row r="501" spans="5:7" s="227" customFormat="1" x14ac:dyDescent="0.25">
      <c r="E501" s="228"/>
      <c r="F501" s="228"/>
      <c r="G501" s="228"/>
    </row>
    <row r="502" spans="5:7" s="227" customFormat="1" x14ac:dyDescent="0.25">
      <c r="E502" s="228"/>
      <c r="F502" s="228"/>
      <c r="G502" s="228"/>
    </row>
    <row r="503" spans="5:7" s="227" customFormat="1" x14ac:dyDescent="0.25">
      <c r="E503" s="228"/>
      <c r="F503" s="228"/>
      <c r="G503" s="228"/>
    </row>
    <row r="504" spans="5:7" s="227" customFormat="1" x14ac:dyDescent="0.25">
      <c r="E504" s="228"/>
      <c r="F504" s="228"/>
      <c r="G504" s="228"/>
    </row>
    <row r="505" spans="5:7" s="227" customFormat="1" x14ac:dyDescent="0.25">
      <c r="E505" s="228"/>
      <c r="F505" s="228"/>
      <c r="G505" s="228"/>
    </row>
    <row r="506" spans="5:7" s="227" customFormat="1" x14ac:dyDescent="0.25">
      <c r="E506" s="228"/>
      <c r="F506" s="228"/>
      <c r="G506" s="228"/>
    </row>
    <row r="507" spans="5:7" s="227" customFormat="1" x14ac:dyDescent="0.25">
      <c r="E507" s="228"/>
      <c r="F507" s="228"/>
      <c r="G507" s="228"/>
    </row>
    <row r="508" spans="5:7" s="227" customFormat="1" x14ac:dyDescent="0.25">
      <c r="E508" s="228"/>
      <c r="F508" s="228"/>
      <c r="G508" s="228"/>
    </row>
    <row r="509" spans="5:7" s="227" customFormat="1" x14ac:dyDescent="0.25">
      <c r="E509" s="228"/>
      <c r="F509" s="228"/>
      <c r="G509" s="228"/>
    </row>
    <row r="510" spans="5:7" s="227" customFormat="1" x14ac:dyDescent="0.25">
      <c r="E510" s="228"/>
      <c r="F510" s="228"/>
      <c r="G510" s="228"/>
    </row>
    <row r="511" spans="5:7" s="227" customFormat="1" x14ac:dyDescent="0.25">
      <c r="E511" s="228"/>
      <c r="F511" s="228"/>
      <c r="G511" s="228"/>
    </row>
    <row r="512" spans="5:7" s="227" customFormat="1" x14ac:dyDescent="0.25">
      <c r="E512" s="228"/>
      <c r="F512" s="228"/>
      <c r="G512" s="228"/>
    </row>
    <row r="513" spans="5:7" s="227" customFormat="1" x14ac:dyDescent="0.25">
      <c r="E513" s="228"/>
      <c r="F513" s="228"/>
      <c r="G513" s="228"/>
    </row>
    <row r="514" spans="5:7" s="227" customFormat="1" x14ac:dyDescent="0.25">
      <c r="E514" s="228"/>
      <c r="F514" s="228"/>
      <c r="G514" s="228"/>
    </row>
    <row r="515" spans="5:7" s="227" customFormat="1" x14ac:dyDescent="0.25">
      <c r="E515" s="228"/>
      <c r="F515" s="228"/>
      <c r="G515" s="228"/>
    </row>
    <row r="516" spans="5:7" s="227" customFormat="1" x14ac:dyDescent="0.25">
      <c r="E516" s="228"/>
      <c r="F516" s="228"/>
      <c r="G516" s="228"/>
    </row>
    <row r="517" spans="5:7" s="227" customFormat="1" x14ac:dyDescent="0.25">
      <c r="E517" s="228"/>
      <c r="F517" s="228"/>
      <c r="G517" s="228"/>
    </row>
    <row r="518" spans="5:7" s="227" customFormat="1" x14ac:dyDescent="0.25">
      <c r="E518" s="228"/>
      <c r="F518" s="228"/>
      <c r="G518" s="228"/>
    </row>
    <row r="519" spans="5:7" s="227" customFormat="1" x14ac:dyDescent="0.25">
      <c r="E519" s="228"/>
      <c r="F519" s="228"/>
      <c r="G519" s="228"/>
    </row>
    <row r="520" spans="5:7" s="227" customFormat="1" x14ac:dyDescent="0.25">
      <c r="E520" s="228"/>
      <c r="F520" s="228"/>
      <c r="G520" s="228"/>
    </row>
    <row r="521" spans="5:7" s="227" customFormat="1" x14ac:dyDescent="0.25">
      <c r="E521" s="228"/>
      <c r="F521" s="228"/>
      <c r="G521" s="228"/>
    </row>
    <row r="522" spans="5:7" s="227" customFormat="1" x14ac:dyDescent="0.25">
      <c r="E522" s="228"/>
      <c r="F522" s="228"/>
      <c r="G522" s="228"/>
    </row>
    <row r="523" spans="5:7" s="227" customFormat="1" x14ac:dyDescent="0.25">
      <c r="E523" s="228"/>
      <c r="F523" s="228"/>
      <c r="G523" s="228"/>
    </row>
    <row r="524" spans="5:7" s="227" customFormat="1" x14ac:dyDescent="0.25">
      <c r="E524" s="228"/>
      <c r="F524" s="228"/>
      <c r="G524" s="228"/>
    </row>
    <row r="525" spans="5:7" s="227" customFormat="1" x14ac:dyDescent="0.25">
      <c r="E525" s="228"/>
      <c r="F525" s="228"/>
      <c r="G525" s="228"/>
    </row>
    <row r="526" spans="5:7" s="227" customFormat="1" x14ac:dyDescent="0.25">
      <c r="E526" s="228"/>
      <c r="F526" s="228"/>
      <c r="G526" s="228"/>
    </row>
    <row r="527" spans="5:7" s="227" customFormat="1" x14ac:dyDescent="0.25">
      <c r="E527" s="228"/>
      <c r="F527" s="228"/>
      <c r="G527" s="228"/>
    </row>
    <row r="528" spans="5:7" s="227" customFormat="1" x14ac:dyDescent="0.25">
      <c r="E528" s="228"/>
      <c r="F528" s="228"/>
      <c r="G528" s="228"/>
    </row>
    <row r="529" spans="5:7" s="227" customFormat="1" x14ac:dyDescent="0.25">
      <c r="E529" s="228"/>
      <c r="F529" s="228"/>
      <c r="G529" s="228"/>
    </row>
    <row r="530" spans="5:7" s="227" customFormat="1" x14ac:dyDescent="0.25">
      <c r="E530" s="228"/>
      <c r="F530" s="228"/>
      <c r="G530" s="228"/>
    </row>
    <row r="531" spans="5:7" s="227" customFormat="1" x14ac:dyDescent="0.25">
      <c r="E531" s="228"/>
      <c r="F531" s="228"/>
      <c r="G531" s="228"/>
    </row>
    <row r="532" spans="5:7" s="227" customFormat="1" x14ac:dyDescent="0.25">
      <c r="E532" s="228"/>
      <c r="F532" s="228"/>
      <c r="G532" s="228"/>
    </row>
    <row r="533" spans="5:7" s="227" customFormat="1" x14ac:dyDescent="0.25">
      <c r="E533" s="228"/>
      <c r="F533" s="228"/>
      <c r="G533" s="228"/>
    </row>
    <row r="534" spans="5:7" s="227" customFormat="1" x14ac:dyDescent="0.25">
      <c r="E534" s="228"/>
      <c r="F534" s="228"/>
      <c r="G534" s="228"/>
    </row>
    <row r="535" spans="5:7" s="227" customFormat="1" x14ac:dyDescent="0.25">
      <c r="E535" s="228"/>
      <c r="F535" s="228"/>
      <c r="G535" s="228"/>
    </row>
    <row r="536" spans="5:7" s="227" customFormat="1" x14ac:dyDescent="0.25">
      <c r="E536" s="228"/>
      <c r="F536" s="228"/>
      <c r="G536" s="228"/>
    </row>
    <row r="537" spans="5:7" s="227" customFormat="1" x14ac:dyDescent="0.25">
      <c r="E537" s="228"/>
      <c r="F537" s="228"/>
      <c r="G537" s="228"/>
    </row>
    <row r="538" spans="5:7" s="227" customFormat="1" x14ac:dyDescent="0.25">
      <c r="E538" s="228"/>
      <c r="F538" s="228"/>
      <c r="G538" s="228"/>
    </row>
    <row r="539" spans="5:7" s="227" customFormat="1" x14ac:dyDescent="0.25">
      <c r="E539" s="228"/>
      <c r="F539" s="228"/>
      <c r="G539" s="228"/>
    </row>
    <row r="540" spans="5:7" s="227" customFormat="1" x14ac:dyDescent="0.25">
      <c r="E540" s="228"/>
      <c r="F540" s="228"/>
      <c r="G540" s="228"/>
    </row>
    <row r="541" spans="5:7" s="227" customFormat="1" x14ac:dyDescent="0.25">
      <c r="E541" s="228"/>
      <c r="F541" s="228"/>
      <c r="G541" s="228"/>
    </row>
    <row r="542" spans="5:7" s="227" customFormat="1" x14ac:dyDescent="0.25">
      <c r="E542" s="228"/>
      <c r="F542" s="228"/>
      <c r="G542" s="228"/>
    </row>
    <row r="543" spans="5:7" s="227" customFormat="1" x14ac:dyDescent="0.25">
      <c r="E543" s="228"/>
      <c r="F543" s="228"/>
      <c r="G543" s="228"/>
    </row>
    <row r="544" spans="5:7" s="227" customFormat="1" x14ac:dyDescent="0.25">
      <c r="E544" s="228"/>
      <c r="F544" s="228"/>
      <c r="G544" s="228"/>
    </row>
    <row r="545" spans="5:7" s="227" customFormat="1" x14ac:dyDescent="0.25">
      <c r="E545" s="228"/>
      <c r="F545" s="228"/>
      <c r="G545" s="228"/>
    </row>
    <row r="546" spans="5:7" s="227" customFormat="1" x14ac:dyDescent="0.25">
      <c r="E546" s="228"/>
      <c r="F546" s="228"/>
      <c r="G546" s="228"/>
    </row>
    <row r="547" spans="5:7" s="227" customFormat="1" x14ac:dyDescent="0.25">
      <c r="E547" s="228"/>
      <c r="F547" s="228"/>
      <c r="G547" s="228"/>
    </row>
    <row r="548" spans="5:7" s="227" customFormat="1" x14ac:dyDescent="0.25">
      <c r="E548" s="228"/>
      <c r="F548" s="228"/>
      <c r="G548" s="228"/>
    </row>
    <row r="549" spans="5:7" s="227" customFormat="1" x14ac:dyDescent="0.25">
      <c r="E549" s="228"/>
      <c r="F549" s="228"/>
      <c r="G549" s="228"/>
    </row>
    <row r="550" spans="5:7" s="227" customFormat="1" x14ac:dyDescent="0.25">
      <c r="E550" s="228"/>
      <c r="F550" s="228"/>
      <c r="G550" s="228"/>
    </row>
    <row r="551" spans="5:7" s="227" customFormat="1" x14ac:dyDescent="0.25">
      <c r="E551" s="228"/>
      <c r="F551" s="228"/>
      <c r="G551" s="228"/>
    </row>
    <row r="552" spans="5:7" s="227" customFormat="1" x14ac:dyDescent="0.25">
      <c r="E552" s="228"/>
      <c r="F552" s="228"/>
      <c r="G552" s="228"/>
    </row>
    <row r="553" spans="5:7" s="227" customFormat="1" x14ac:dyDescent="0.25">
      <c r="E553" s="228"/>
      <c r="F553" s="228"/>
      <c r="G553" s="228"/>
    </row>
    <row r="554" spans="5:7" s="227" customFormat="1" x14ac:dyDescent="0.25">
      <c r="E554" s="228"/>
      <c r="F554" s="228"/>
      <c r="G554" s="228"/>
    </row>
    <row r="555" spans="5:7" s="227" customFormat="1" x14ac:dyDescent="0.25">
      <c r="E555" s="228"/>
      <c r="F555" s="228"/>
      <c r="G555" s="228"/>
    </row>
    <row r="556" spans="5:7" s="227" customFormat="1" x14ac:dyDescent="0.25">
      <c r="E556" s="228"/>
      <c r="F556" s="228"/>
      <c r="G556" s="228"/>
    </row>
    <row r="557" spans="5:7" s="227" customFormat="1" x14ac:dyDescent="0.25">
      <c r="E557" s="228"/>
      <c r="F557" s="228"/>
      <c r="G557" s="228"/>
    </row>
    <row r="558" spans="5:7" s="227" customFormat="1" x14ac:dyDescent="0.25">
      <c r="E558" s="228"/>
      <c r="F558" s="228"/>
      <c r="G558" s="228"/>
    </row>
    <row r="559" spans="5:7" s="227" customFormat="1" x14ac:dyDescent="0.25">
      <c r="E559" s="228"/>
      <c r="F559" s="228"/>
      <c r="G559" s="228"/>
    </row>
    <row r="560" spans="5:7" s="227" customFormat="1" x14ac:dyDescent="0.25">
      <c r="E560" s="228"/>
      <c r="F560" s="228"/>
      <c r="G560" s="228"/>
    </row>
    <row r="561" spans="5:7" s="227" customFormat="1" x14ac:dyDescent="0.25">
      <c r="E561" s="228"/>
      <c r="F561" s="228"/>
      <c r="G561" s="228"/>
    </row>
    <row r="562" spans="5:7" s="227" customFormat="1" x14ac:dyDescent="0.25">
      <c r="E562" s="228"/>
      <c r="F562" s="228"/>
      <c r="G562" s="228"/>
    </row>
    <row r="563" spans="5:7" s="227" customFormat="1" x14ac:dyDescent="0.25">
      <c r="E563" s="228"/>
      <c r="F563" s="228"/>
      <c r="G563" s="228"/>
    </row>
    <row r="564" spans="5:7" s="227" customFormat="1" x14ac:dyDescent="0.25">
      <c r="E564" s="228"/>
      <c r="F564" s="228"/>
      <c r="G564" s="228"/>
    </row>
    <row r="565" spans="5:7" s="227" customFormat="1" x14ac:dyDescent="0.25">
      <c r="E565" s="228"/>
      <c r="F565" s="228"/>
      <c r="G565" s="228"/>
    </row>
    <row r="566" spans="5:7" s="227" customFormat="1" x14ac:dyDescent="0.25">
      <c r="E566" s="228"/>
      <c r="F566" s="228"/>
      <c r="G566" s="228"/>
    </row>
    <row r="567" spans="5:7" s="227" customFormat="1" x14ac:dyDescent="0.25">
      <c r="E567" s="228"/>
      <c r="F567" s="228"/>
      <c r="G567" s="228"/>
    </row>
    <row r="568" spans="5:7" s="227" customFormat="1" x14ac:dyDescent="0.25">
      <c r="E568" s="228"/>
      <c r="F568" s="228"/>
      <c r="G568" s="228"/>
    </row>
    <row r="569" spans="5:7" s="227" customFormat="1" x14ac:dyDescent="0.25">
      <c r="E569" s="228"/>
      <c r="F569" s="228"/>
      <c r="G569" s="228"/>
    </row>
    <row r="570" spans="5:7" s="227" customFormat="1" x14ac:dyDescent="0.25">
      <c r="E570" s="228"/>
      <c r="F570" s="228"/>
      <c r="G570" s="228"/>
    </row>
    <row r="571" spans="5:7" s="227" customFormat="1" x14ac:dyDescent="0.25">
      <c r="E571" s="228"/>
      <c r="F571" s="228"/>
      <c r="G571" s="228"/>
    </row>
    <row r="572" spans="5:7" s="227" customFormat="1" x14ac:dyDescent="0.25">
      <c r="E572" s="228"/>
      <c r="F572" s="228"/>
      <c r="G572" s="228"/>
    </row>
    <row r="573" spans="5:7" s="227" customFormat="1" x14ac:dyDescent="0.25">
      <c r="E573" s="228"/>
      <c r="F573" s="228"/>
      <c r="G573" s="228"/>
    </row>
    <row r="574" spans="5:7" s="227" customFormat="1" x14ac:dyDescent="0.25">
      <c r="E574" s="228"/>
      <c r="F574" s="228"/>
      <c r="G574" s="228"/>
    </row>
    <row r="575" spans="5:7" s="227" customFormat="1" x14ac:dyDescent="0.25">
      <c r="E575" s="228"/>
      <c r="F575" s="228"/>
      <c r="G575" s="228"/>
    </row>
    <row r="576" spans="5:7" s="227" customFormat="1" x14ac:dyDescent="0.25">
      <c r="E576" s="228"/>
      <c r="F576" s="228"/>
      <c r="G576" s="228"/>
    </row>
    <row r="577" spans="5:7" s="227" customFormat="1" x14ac:dyDescent="0.25">
      <c r="E577" s="228"/>
      <c r="F577" s="228"/>
      <c r="G577" s="228"/>
    </row>
    <row r="578" spans="5:7" s="227" customFormat="1" x14ac:dyDescent="0.25">
      <c r="E578" s="228"/>
      <c r="F578" s="228"/>
      <c r="G578" s="228"/>
    </row>
    <row r="579" spans="5:7" s="227" customFormat="1" x14ac:dyDescent="0.25">
      <c r="E579" s="228"/>
      <c r="F579" s="228"/>
      <c r="G579" s="228"/>
    </row>
    <row r="580" spans="5:7" s="227" customFormat="1" x14ac:dyDescent="0.25">
      <c r="E580" s="228"/>
      <c r="F580" s="228"/>
      <c r="G580" s="228"/>
    </row>
    <row r="581" spans="5:7" s="227" customFormat="1" x14ac:dyDescent="0.25">
      <c r="E581" s="228"/>
      <c r="F581" s="228"/>
      <c r="G581" s="228"/>
    </row>
    <row r="582" spans="5:7" s="227" customFormat="1" x14ac:dyDescent="0.25">
      <c r="E582" s="228"/>
      <c r="F582" s="228"/>
      <c r="G582" s="228"/>
    </row>
    <row r="583" spans="5:7" s="227" customFormat="1" x14ac:dyDescent="0.25">
      <c r="E583" s="228"/>
      <c r="F583" s="228"/>
      <c r="G583" s="228"/>
    </row>
    <row r="584" spans="5:7" s="227" customFormat="1" x14ac:dyDescent="0.25">
      <c r="E584" s="228"/>
      <c r="F584" s="228"/>
      <c r="G584" s="228"/>
    </row>
    <row r="585" spans="5:7" s="227" customFormat="1" x14ac:dyDescent="0.25">
      <c r="E585" s="228"/>
      <c r="F585" s="228"/>
      <c r="G585" s="228"/>
    </row>
    <row r="586" spans="5:7" s="227" customFormat="1" x14ac:dyDescent="0.25">
      <c r="E586" s="228"/>
      <c r="F586" s="228"/>
      <c r="G586" s="228"/>
    </row>
    <row r="587" spans="5:7" s="227" customFormat="1" x14ac:dyDescent="0.25">
      <c r="E587" s="228"/>
      <c r="F587" s="228"/>
      <c r="G587" s="228"/>
    </row>
    <row r="588" spans="5:7" s="227" customFormat="1" x14ac:dyDescent="0.25">
      <c r="E588" s="228"/>
      <c r="F588" s="228"/>
      <c r="G588" s="228"/>
    </row>
    <row r="589" spans="5:7" s="227" customFormat="1" x14ac:dyDescent="0.25">
      <c r="E589" s="228"/>
      <c r="F589" s="228"/>
      <c r="G589" s="228"/>
    </row>
    <row r="590" spans="5:7" s="227" customFormat="1" x14ac:dyDescent="0.25">
      <c r="E590" s="228"/>
      <c r="F590" s="228"/>
      <c r="G590" s="228"/>
    </row>
    <row r="591" spans="5:7" s="227" customFormat="1" x14ac:dyDescent="0.25">
      <c r="E591" s="228"/>
      <c r="F591" s="228"/>
      <c r="G591" s="228"/>
    </row>
    <row r="592" spans="5:7" s="227" customFormat="1" x14ac:dyDescent="0.25">
      <c r="E592" s="228"/>
      <c r="F592" s="228"/>
      <c r="G592" s="228"/>
    </row>
    <row r="593" spans="5:7" s="227" customFormat="1" x14ac:dyDescent="0.25">
      <c r="E593" s="228"/>
      <c r="F593" s="228"/>
      <c r="G593" s="228"/>
    </row>
    <row r="594" spans="5:7" s="227" customFormat="1" x14ac:dyDescent="0.25">
      <c r="E594" s="228"/>
      <c r="F594" s="228"/>
      <c r="G594" s="228"/>
    </row>
    <row r="595" spans="5:7" s="227" customFormat="1" x14ac:dyDescent="0.25">
      <c r="E595" s="228"/>
      <c r="F595" s="228"/>
      <c r="G595" s="228"/>
    </row>
    <row r="596" spans="5:7" s="227" customFormat="1" x14ac:dyDescent="0.25">
      <c r="E596" s="228"/>
      <c r="F596" s="228"/>
      <c r="G596" s="228"/>
    </row>
    <row r="597" spans="5:7" s="227" customFormat="1" x14ac:dyDescent="0.25">
      <c r="E597" s="228"/>
      <c r="F597" s="228"/>
      <c r="G597" s="228"/>
    </row>
    <row r="598" spans="5:7" s="227" customFormat="1" x14ac:dyDescent="0.25">
      <c r="E598" s="228"/>
      <c r="F598" s="228"/>
      <c r="G598" s="228"/>
    </row>
    <row r="599" spans="5:7" s="227" customFormat="1" x14ac:dyDescent="0.25">
      <c r="E599" s="228"/>
      <c r="F599" s="228"/>
      <c r="G599" s="228"/>
    </row>
    <row r="600" spans="5:7" s="227" customFormat="1" x14ac:dyDescent="0.25">
      <c r="E600" s="228"/>
      <c r="F600" s="228"/>
      <c r="G600" s="228"/>
    </row>
    <row r="601" spans="5:7" s="227" customFormat="1" x14ac:dyDescent="0.25">
      <c r="E601" s="228"/>
      <c r="F601" s="228"/>
      <c r="G601" s="228"/>
    </row>
    <row r="602" spans="5:7" s="227" customFormat="1" x14ac:dyDescent="0.25">
      <c r="E602" s="228"/>
      <c r="F602" s="228"/>
      <c r="G602" s="228"/>
    </row>
    <row r="603" spans="5:7" s="227" customFormat="1" x14ac:dyDescent="0.25">
      <c r="E603" s="228"/>
      <c r="F603" s="228"/>
      <c r="G603" s="228"/>
    </row>
    <row r="604" spans="5:7" s="227" customFormat="1" x14ac:dyDescent="0.25">
      <c r="E604" s="228"/>
      <c r="F604" s="228"/>
      <c r="G604" s="228"/>
    </row>
    <row r="605" spans="5:7" s="227" customFormat="1" x14ac:dyDescent="0.25">
      <c r="E605" s="228"/>
      <c r="F605" s="228"/>
      <c r="G605" s="228"/>
    </row>
    <row r="606" spans="5:7" s="227" customFormat="1" x14ac:dyDescent="0.25">
      <c r="E606" s="228"/>
      <c r="F606" s="228"/>
      <c r="G606" s="228"/>
    </row>
    <row r="607" spans="5:7" s="227" customFormat="1" x14ac:dyDescent="0.25">
      <c r="E607" s="228"/>
      <c r="F607" s="228"/>
      <c r="G607" s="228"/>
    </row>
    <row r="608" spans="5:7" s="227" customFormat="1" x14ac:dyDescent="0.25">
      <c r="E608" s="228"/>
      <c r="F608" s="228"/>
      <c r="G608" s="228"/>
    </row>
    <row r="609" spans="5:7" s="227" customFormat="1" x14ac:dyDescent="0.25">
      <c r="E609" s="228"/>
      <c r="F609" s="228"/>
      <c r="G609" s="228"/>
    </row>
    <row r="610" spans="5:7" s="227" customFormat="1" x14ac:dyDescent="0.25">
      <c r="E610" s="228"/>
      <c r="F610" s="228"/>
      <c r="G610" s="228"/>
    </row>
    <row r="611" spans="5:7" s="227" customFormat="1" x14ac:dyDescent="0.25">
      <c r="E611" s="228"/>
      <c r="F611" s="228"/>
      <c r="G611" s="228"/>
    </row>
    <row r="612" spans="5:7" s="227" customFormat="1" x14ac:dyDescent="0.25">
      <c r="E612" s="228"/>
      <c r="F612" s="228"/>
      <c r="G612" s="228"/>
    </row>
    <row r="613" spans="5:7" s="227" customFormat="1" x14ac:dyDescent="0.25">
      <c r="E613" s="228"/>
      <c r="F613" s="228"/>
      <c r="G613" s="228"/>
    </row>
    <row r="614" spans="5:7" s="227" customFormat="1" x14ac:dyDescent="0.25">
      <c r="E614" s="228"/>
      <c r="F614" s="228"/>
      <c r="G614" s="228"/>
    </row>
    <row r="615" spans="5:7" s="227" customFormat="1" x14ac:dyDescent="0.25">
      <c r="E615" s="228"/>
      <c r="F615" s="228"/>
      <c r="G615" s="228"/>
    </row>
    <row r="616" spans="5:7" s="227" customFormat="1" x14ac:dyDescent="0.25">
      <c r="E616" s="228"/>
      <c r="F616" s="228"/>
      <c r="G616" s="228"/>
    </row>
    <row r="617" spans="5:7" s="227" customFormat="1" x14ac:dyDescent="0.25">
      <c r="E617" s="228"/>
      <c r="F617" s="228"/>
      <c r="G617" s="228"/>
    </row>
    <row r="618" spans="5:7" s="227" customFormat="1" x14ac:dyDescent="0.25">
      <c r="E618" s="228"/>
      <c r="F618" s="228"/>
      <c r="G618" s="228"/>
    </row>
    <row r="619" spans="5:7" s="227" customFormat="1" x14ac:dyDescent="0.25">
      <c r="E619" s="228"/>
      <c r="F619" s="228"/>
      <c r="G619" s="228"/>
    </row>
    <row r="620" spans="5:7" s="227" customFormat="1" x14ac:dyDescent="0.25">
      <c r="E620" s="228"/>
      <c r="F620" s="228"/>
      <c r="G620" s="228"/>
    </row>
    <row r="621" spans="5:7" s="227" customFormat="1" x14ac:dyDescent="0.25">
      <c r="E621" s="228"/>
      <c r="F621" s="228"/>
      <c r="G621" s="228"/>
    </row>
    <row r="622" spans="5:7" s="227" customFormat="1" x14ac:dyDescent="0.25">
      <c r="E622" s="228"/>
      <c r="F622" s="228"/>
      <c r="G622" s="228"/>
    </row>
    <row r="623" spans="5:7" s="227" customFormat="1" x14ac:dyDescent="0.25">
      <c r="E623" s="228"/>
      <c r="F623" s="228"/>
      <c r="G623" s="228"/>
    </row>
    <row r="624" spans="5:7" s="227" customFormat="1" x14ac:dyDescent="0.25">
      <c r="E624" s="228"/>
      <c r="F624" s="228"/>
      <c r="G624" s="228"/>
    </row>
    <row r="625" spans="5:7" s="227" customFormat="1" x14ac:dyDescent="0.25">
      <c r="E625" s="228"/>
      <c r="F625" s="228"/>
      <c r="G625" s="228"/>
    </row>
    <row r="626" spans="5:7" s="227" customFormat="1" x14ac:dyDescent="0.25">
      <c r="E626" s="228"/>
      <c r="F626" s="228"/>
      <c r="G626" s="228"/>
    </row>
    <row r="627" spans="5:7" s="227" customFormat="1" x14ac:dyDescent="0.25">
      <c r="E627" s="228"/>
      <c r="F627" s="228"/>
      <c r="G627" s="228"/>
    </row>
    <row r="628" spans="5:7" s="227" customFormat="1" x14ac:dyDescent="0.25">
      <c r="E628" s="228"/>
      <c r="F628" s="228"/>
      <c r="G628" s="228"/>
    </row>
    <row r="629" spans="5:7" s="227" customFormat="1" x14ac:dyDescent="0.25">
      <c r="E629" s="228"/>
      <c r="F629" s="228"/>
      <c r="G629" s="228"/>
    </row>
    <row r="630" spans="5:7" s="227" customFormat="1" x14ac:dyDescent="0.25">
      <c r="E630" s="228"/>
      <c r="F630" s="228"/>
      <c r="G630" s="228"/>
    </row>
    <row r="631" spans="5:7" s="227" customFormat="1" x14ac:dyDescent="0.25">
      <c r="E631" s="228"/>
      <c r="F631" s="228"/>
      <c r="G631" s="228"/>
    </row>
    <row r="632" spans="5:7" s="227" customFormat="1" x14ac:dyDescent="0.25">
      <c r="E632" s="228"/>
      <c r="F632" s="228"/>
      <c r="G632" s="228"/>
    </row>
    <row r="633" spans="5:7" s="227" customFormat="1" x14ac:dyDescent="0.25">
      <c r="E633" s="228"/>
      <c r="F633" s="228"/>
      <c r="G633" s="228"/>
    </row>
    <row r="634" spans="5:7" s="227" customFormat="1" x14ac:dyDescent="0.25">
      <c r="E634" s="228"/>
      <c r="F634" s="228"/>
      <c r="G634" s="228"/>
    </row>
    <row r="635" spans="5:7" s="227" customFormat="1" x14ac:dyDescent="0.25">
      <c r="E635" s="228"/>
      <c r="F635" s="228"/>
      <c r="G635" s="228"/>
    </row>
    <row r="636" spans="5:7" s="227" customFormat="1" x14ac:dyDescent="0.25">
      <c r="E636" s="228"/>
      <c r="F636" s="228"/>
      <c r="G636" s="228"/>
    </row>
    <row r="637" spans="5:7" s="227" customFormat="1" x14ac:dyDescent="0.25">
      <c r="E637" s="228"/>
      <c r="F637" s="228"/>
      <c r="G637" s="228"/>
    </row>
    <row r="638" spans="5:7" s="227" customFormat="1" x14ac:dyDescent="0.25">
      <c r="E638" s="228"/>
      <c r="F638" s="228"/>
      <c r="G638" s="228"/>
    </row>
    <row r="639" spans="5:7" s="227" customFormat="1" x14ac:dyDescent="0.25">
      <c r="E639" s="228"/>
      <c r="F639" s="228"/>
      <c r="G639" s="228"/>
    </row>
    <row r="640" spans="5:7" s="227" customFormat="1" x14ac:dyDescent="0.25">
      <c r="E640" s="228"/>
      <c r="F640" s="228"/>
      <c r="G640" s="228"/>
    </row>
    <row r="641" spans="5:7" s="227" customFormat="1" x14ac:dyDescent="0.25">
      <c r="E641" s="228"/>
      <c r="F641" s="228"/>
      <c r="G641" s="228"/>
    </row>
    <row r="642" spans="5:7" s="227" customFormat="1" x14ac:dyDescent="0.25">
      <c r="E642" s="228"/>
      <c r="F642" s="228"/>
      <c r="G642" s="228"/>
    </row>
    <row r="643" spans="5:7" s="227" customFormat="1" x14ac:dyDescent="0.25">
      <c r="E643" s="228"/>
      <c r="F643" s="228"/>
      <c r="G643" s="228"/>
    </row>
    <row r="644" spans="5:7" s="227" customFormat="1" x14ac:dyDescent="0.25">
      <c r="E644" s="228"/>
      <c r="F644" s="228"/>
      <c r="G644" s="228"/>
    </row>
    <row r="645" spans="5:7" s="227" customFormat="1" x14ac:dyDescent="0.25">
      <c r="E645" s="228"/>
      <c r="F645" s="228"/>
      <c r="G645" s="228"/>
    </row>
    <row r="646" spans="5:7" s="227" customFormat="1" x14ac:dyDescent="0.25">
      <c r="E646" s="228"/>
      <c r="F646" s="228"/>
      <c r="G646" s="228"/>
    </row>
    <row r="647" spans="5:7" s="227" customFormat="1" x14ac:dyDescent="0.25">
      <c r="E647" s="228"/>
      <c r="F647" s="228"/>
      <c r="G647" s="228"/>
    </row>
    <row r="648" spans="5:7" s="227" customFormat="1" x14ac:dyDescent="0.25">
      <c r="E648" s="228"/>
      <c r="F648" s="228"/>
      <c r="G648" s="228"/>
    </row>
  </sheetData>
  <sheetProtection algorithmName="SHA-512" hashValue="kAJj6+WhFqrLO/79aZtBvvUywM2VJfsPpsDAT01MbVInGTOdhlglJy77PgRXyvC5K1fNyPTJWpfyudKlczjBGA==" saltValue="0rw3UBEXTMFpjBhmrBqxWw==" spinCount="100000" sheet="1" formatCells="0" selectLockedCells="1"/>
  <mergeCells count="108">
    <mergeCell ref="I1:J1"/>
    <mergeCell ref="B5:E7"/>
    <mergeCell ref="B8:C8"/>
    <mergeCell ref="E3:J4"/>
    <mergeCell ref="B2:H2"/>
    <mergeCell ref="E34:E38"/>
    <mergeCell ref="H5:J5"/>
    <mergeCell ref="B9:C9"/>
    <mergeCell ref="B10:C10"/>
    <mergeCell ref="J6:J8"/>
    <mergeCell ref="B11:C11"/>
    <mergeCell ref="B39:C39"/>
    <mergeCell ref="B40:C40"/>
    <mergeCell ref="B42:B44"/>
    <mergeCell ref="B41:C41"/>
    <mergeCell ref="E42:E44"/>
    <mergeCell ref="B12:B32"/>
    <mergeCell ref="E12:E32"/>
    <mergeCell ref="B33:C33"/>
    <mergeCell ref="B34:B38"/>
    <mergeCell ref="E123:E126"/>
    <mergeCell ref="E130:E131"/>
    <mergeCell ref="B121:C121"/>
    <mergeCell ref="B122:C122"/>
    <mergeCell ref="B111:C111"/>
    <mergeCell ref="E67:E97"/>
    <mergeCell ref="B60:C60"/>
    <mergeCell ref="B45:C45"/>
    <mergeCell ref="B46:C46"/>
    <mergeCell ref="B53:B59"/>
    <mergeCell ref="E53:E59"/>
    <mergeCell ref="B47:B51"/>
    <mergeCell ref="B52:C52"/>
    <mergeCell ref="E47:E51"/>
    <mergeCell ref="E61:E63"/>
    <mergeCell ref="B64:C64"/>
    <mergeCell ref="B65:C65"/>
    <mergeCell ref="B61:B63"/>
    <mergeCell ref="B66:C66"/>
    <mergeCell ref="B112:B117"/>
    <mergeCell ref="B105:B107"/>
    <mergeCell ref="B99:B103"/>
    <mergeCell ref="B108:C108"/>
    <mergeCell ref="B104:C104"/>
    <mergeCell ref="E119:E120"/>
    <mergeCell ref="B119:B120"/>
    <mergeCell ref="B118:C118"/>
    <mergeCell ref="E99:E103"/>
    <mergeCell ref="E105:E107"/>
    <mergeCell ref="E109:E110"/>
    <mergeCell ref="B109:B110"/>
    <mergeCell ref="E112:E117"/>
    <mergeCell ref="B148:C148"/>
    <mergeCell ref="E141:E145"/>
    <mergeCell ref="B137:C137"/>
    <mergeCell ref="B139:C139"/>
    <mergeCell ref="B140:C140"/>
    <mergeCell ref="B138:C138"/>
    <mergeCell ref="B146:C146"/>
    <mergeCell ref="B141:B145"/>
    <mergeCell ref="B147:C147"/>
    <mergeCell ref="E133:E136"/>
    <mergeCell ref="B130:B131"/>
    <mergeCell ref="B123:B126"/>
    <mergeCell ref="B132:C132"/>
    <mergeCell ref="B133:B136"/>
    <mergeCell ref="B127:C127"/>
    <mergeCell ref="B128:C128"/>
    <mergeCell ref="B153:C153"/>
    <mergeCell ref="B157:C157"/>
    <mergeCell ref="B240:B244"/>
    <mergeCell ref="B239:C239"/>
    <mergeCell ref="B67:B97"/>
    <mergeCell ref="B189:C189"/>
    <mergeCell ref="B193:C193"/>
    <mergeCell ref="B190:C190"/>
    <mergeCell ref="B191:C191"/>
    <mergeCell ref="B158:C158"/>
    <mergeCell ref="B159:C159"/>
    <mergeCell ref="B160:B180"/>
    <mergeCell ref="B150:C150"/>
    <mergeCell ref="B156:C156"/>
    <mergeCell ref="B98:C98"/>
    <mergeCell ref="B129:C129"/>
    <mergeCell ref="E211:E237"/>
    <mergeCell ref="B238:C238"/>
    <mergeCell ref="B149:C149"/>
    <mergeCell ref="B154:C154"/>
    <mergeCell ref="B195:B200"/>
    <mergeCell ref="B192:C192"/>
    <mergeCell ref="E195:E200"/>
    <mergeCell ref="E202:E204"/>
    <mergeCell ref="E160:E180"/>
    <mergeCell ref="B210:C210"/>
    <mergeCell ref="B181:C181"/>
    <mergeCell ref="E182:E187"/>
    <mergeCell ref="B207:C207"/>
    <mergeCell ref="B208:C208"/>
    <mergeCell ref="B206:C206"/>
    <mergeCell ref="B209:C209"/>
    <mergeCell ref="B205:C205"/>
    <mergeCell ref="B182:B187"/>
    <mergeCell ref="B194:C194"/>
    <mergeCell ref="B202:B204"/>
    <mergeCell ref="B201:C201"/>
    <mergeCell ref="B188:C188"/>
    <mergeCell ref="B151:C151"/>
    <mergeCell ref="B152:C152"/>
  </mergeCells>
  <phoneticPr fontId="0" type="noConversion"/>
  <pageMargins left="0.70866141732283472" right="0.70866141732283472" top="0.78740157480314965" bottom="0.78740157480314965" header="0.31496062992125984" footer="0.31496062992125984"/>
  <pageSetup paperSize="9" scale="5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S91"/>
  <sheetViews>
    <sheetView showGridLines="0" topLeftCell="A16" zoomScaleNormal="100" zoomScaleSheetLayoutView="80" workbookViewId="0">
      <selection activeCell="N17" sqref="N17"/>
    </sheetView>
  </sheetViews>
  <sheetFormatPr defaultRowHeight="15" x14ac:dyDescent="0.25"/>
  <cols>
    <col min="1" max="1" width="2.28515625" customWidth="1"/>
    <col min="2" max="2" width="6.42578125" customWidth="1"/>
    <col min="10" max="10" width="15.140625" customWidth="1"/>
  </cols>
  <sheetData>
    <row r="1" spans="1:19" ht="15.75" x14ac:dyDescent="0.25">
      <c r="A1" s="8" t="s">
        <v>398</v>
      </c>
      <c r="B1" s="9"/>
    </row>
    <row r="2" spans="1:19" ht="17.25" customHeight="1" x14ac:dyDescent="0.25">
      <c r="B2" t="s">
        <v>399</v>
      </c>
      <c r="C2" s="471" t="s">
        <v>400</v>
      </c>
      <c r="D2" s="471"/>
      <c r="E2" s="471"/>
      <c r="F2" s="471"/>
      <c r="G2" s="471"/>
      <c r="H2" s="471"/>
      <c r="I2" s="471"/>
      <c r="J2" s="471"/>
    </row>
    <row r="3" spans="1:19" ht="46.5" customHeight="1" x14ac:dyDescent="0.25">
      <c r="B3" s="10" t="s">
        <v>401</v>
      </c>
      <c r="C3" s="465" t="s">
        <v>402</v>
      </c>
      <c r="D3" s="465"/>
      <c r="E3" s="465"/>
      <c r="F3" s="465"/>
      <c r="G3" s="465"/>
      <c r="H3" s="465"/>
      <c r="I3" s="465"/>
      <c r="J3" s="465"/>
    </row>
    <row r="4" spans="1:19" ht="47.25" customHeight="1" x14ac:dyDescent="0.25">
      <c r="B4" s="10" t="s">
        <v>403</v>
      </c>
      <c r="C4" s="474" t="s">
        <v>404</v>
      </c>
      <c r="D4" s="475"/>
      <c r="E4" s="475"/>
      <c r="F4" s="475"/>
      <c r="G4" s="475"/>
      <c r="H4" s="475"/>
      <c r="I4" s="475"/>
      <c r="J4" s="475"/>
    </row>
    <row r="5" spans="1:19" ht="72" customHeight="1" x14ac:dyDescent="0.25">
      <c r="B5" s="10" t="s">
        <v>405</v>
      </c>
      <c r="C5" s="468" t="s">
        <v>406</v>
      </c>
      <c r="D5" s="469"/>
      <c r="E5" s="469"/>
      <c r="F5" s="469"/>
      <c r="G5" s="469"/>
      <c r="H5" s="469"/>
      <c r="I5" s="469"/>
      <c r="J5" s="469"/>
    </row>
    <row r="6" spans="1:19" ht="86.25" customHeight="1" x14ac:dyDescent="0.25">
      <c r="B6" s="10"/>
      <c r="C6" s="468" t="s">
        <v>407</v>
      </c>
      <c r="D6" s="469"/>
      <c r="E6" s="469"/>
      <c r="F6" s="469"/>
      <c r="G6" s="469"/>
      <c r="H6" s="469"/>
      <c r="I6" s="469"/>
      <c r="J6" s="469"/>
    </row>
    <row r="7" spans="1:19" ht="67.150000000000006" customHeight="1" x14ac:dyDescent="0.25">
      <c r="B7" s="10"/>
      <c r="C7" s="481" t="s">
        <v>408</v>
      </c>
      <c r="D7" s="482"/>
      <c r="E7" s="482"/>
      <c r="F7" s="482"/>
      <c r="G7" s="482"/>
      <c r="H7" s="482"/>
      <c r="I7" s="482"/>
      <c r="J7" s="482"/>
    </row>
    <row r="8" spans="1:19" ht="69" customHeight="1" x14ac:dyDescent="0.25">
      <c r="B8" s="10"/>
      <c r="C8" s="467" t="s">
        <v>409</v>
      </c>
      <c r="D8" s="477"/>
      <c r="E8" s="477"/>
      <c r="F8" s="477"/>
      <c r="G8" s="477"/>
      <c r="H8" s="477"/>
      <c r="I8" s="477"/>
      <c r="J8" s="477"/>
      <c r="P8" s="10"/>
      <c r="Q8" s="232"/>
      <c r="R8" s="233"/>
      <c r="S8" s="233"/>
    </row>
    <row r="9" spans="1:19" ht="69" hidden="1" customHeight="1" x14ac:dyDescent="0.35">
      <c r="B9" s="10"/>
      <c r="C9" s="316"/>
      <c r="D9" s="317"/>
      <c r="E9" s="317"/>
      <c r="F9" s="317"/>
      <c r="G9" s="317"/>
      <c r="H9" s="317"/>
      <c r="I9" s="317"/>
      <c r="J9" s="317"/>
      <c r="P9" s="10"/>
      <c r="Q9" s="232"/>
      <c r="R9" s="233"/>
      <c r="S9" s="233"/>
    </row>
    <row r="10" spans="1:19" ht="41.25" customHeight="1" x14ac:dyDescent="0.25">
      <c r="B10" s="10"/>
      <c r="C10" s="467" t="s">
        <v>410</v>
      </c>
      <c r="D10" s="466"/>
      <c r="E10" s="466"/>
      <c r="F10" s="466"/>
      <c r="G10" s="466"/>
      <c r="H10" s="466"/>
      <c r="I10" s="466"/>
      <c r="J10" s="466"/>
      <c r="P10" s="10"/>
      <c r="Q10" s="232"/>
      <c r="R10" s="233"/>
      <c r="S10" s="233"/>
    </row>
    <row r="11" spans="1:19" ht="5.25" customHeight="1" x14ac:dyDescent="0.35">
      <c r="B11" s="10"/>
      <c r="C11" s="479"/>
      <c r="D11" s="480"/>
      <c r="E11" s="480"/>
      <c r="F11" s="480"/>
      <c r="G11" s="480"/>
      <c r="H11" s="480"/>
      <c r="I11" s="480"/>
      <c r="J11" s="480"/>
      <c r="P11" s="10"/>
      <c r="Q11" s="232"/>
      <c r="R11" s="233"/>
      <c r="S11" s="233"/>
    </row>
    <row r="12" spans="1:19" ht="41.25" customHeight="1" x14ac:dyDescent="0.25">
      <c r="B12" s="10" t="s">
        <v>411</v>
      </c>
      <c r="C12" s="476" t="s">
        <v>412</v>
      </c>
      <c r="D12" s="466"/>
      <c r="E12" s="466"/>
      <c r="F12" s="466"/>
      <c r="G12" s="466"/>
      <c r="H12" s="466"/>
      <c r="I12" s="466"/>
      <c r="J12" s="466"/>
    </row>
    <row r="13" spans="1:19" ht="28.15" customHeight="1" x14ac:dyDescent="0.25">
      <c r="B13" s="10" t="s">
        <v>413</v>
      </c>
      <c r="C13" s="472" t="s">
        <v>414</v>
      </c>
      <c r="D13" s="473"/>
      <c r="E13" s="473"/>
      <c r="F13" s="473"/>
      <c r="G13" s="473"/>
      <c r="H13" s="473"/>
      <c r="I13" s="473"/>
      <c r="J13" s="473"/>
    </row>
    <row r="14" spans="1:19" ht="27" customHeight="1" x14ac:dyDescent="0.25">
      <c r="B14" s="10" t="s">
        <v>415</v>
      </c>
      <c r="C14" s="468" t="s">
        <v>416</v>
      </c>
      <c r="D14" s="469"/>
      <c r="E14" s="469"/>
      <c r="F14" s="469"/>
      <c r="G14" s="469"/>
      <c r="H14" s="469"/>
      <c r="I14" s="469"/>
      <c r="J14" s="469"/>
    </row>
    <row r="15" spans="1:19" ht="15" customHeight="1" x14ac:dyDescent="0.25">
      <c r="C15" s="465" t="s">
        <v>417</v>
      </c>
      <c r="D15" s="465"/>
      <c r="E15" s="465"/>
      <c r="F15" s="465"/>
      <c r="G15" s="465"/>
      <c r="H15" s="465"/>
      <c r="I15" s="465"/>
      <c r="J15" s="465"/>
    </row>
    <row r="16" spans="1:19" x14ac:dyDescent="0.25">
      <c r="C16" s="466"/>
      <c r="D16" s="466"/>
      <c r="E16" s="466"/>
      <c r="F16" s="466"/>
      <c r="G16" s="466"/>
      <c r="H16" s="466"/>
      <c r="I16" s="466"/>
      <c r="J16" s="466"/>
    </row>
    <row r="17" spans="1:10" ht="25.5" customHeight="1" x14ac:dyDescent="0.25">
      <c r="C17" s="466"/>
      <c r="D17" s="466"/>
      <c r="E17" s="466"/>
      <c r="F17" s="466"/>
      <c r="G17" s="466"/>
      <c r="H17" s="466"/>
      <c r="I17" s="466"/>
      <c r="J17" s="466"/>
    </row>
    <row r="18" spans="1:10" ht="46.5" customHeight="1" x14ac:dyDescent="0.25">
      <c r="B18" s="235" t="s">
        <v>418</v>
      </c>
      <c r="C18" s="467" t="s">
        <v>419</v>
      </c>
      <c r="D18" s="467"/>
      <c r="E18" s="467"/>
      <c r="F18" s="467"/>
      <c r="G18" s="467"/>
      <c r="H18" s="467"/>
      <c r="I18" s="467"/>
      <c r="J18" s="467"/>
    </row>
    <row r="19" spans="1:10" ht="7.5" customHeight="1" x14ac:dyDescent="0.35">
      <c r="B19" s="235"/>
      <c r="C19" s="316"/>
      <c r="D19" s="316"/>
      <c r="E19" s="316"/>
      <c r="F19" s="316"/>
      <c r="G19" s="316"/>
      <c r="H19" s="316"/>
      <c r="I19" s="316"/>
      <c r="J19" s="316"/>
    </row>
    <row r="20" spans="1:10" s="234" customFormat="1" ht="15.95" customHeight="1" x14ac:dyDescent="0.25">
      <c r="A20" s="234" t="s">
        <v>420</v>
      </c>
    </row>
    <row r="21" spans="1:10" ht="15.95" customHeight="1" x14ac:dyDescent="0.25">
      <c r="B21" t="s">
        <v>421</v>
      </c>
    </row>
    <row r="22" spans="1:10" ht="16.899999999999999" customHeight="1" x14ac:dyDescent="0.25">
      <c r="C22" s="478" t="s">
        <v>422</v>
      </c>
      <c r="D22" s="478"/>
      <c r="E22" s="478"/>
      <c r="F22" s="478"/>
      <c r="G22" s="478"/>
      <c r="H22" s="478"/>
      <c r="I22" s="478"/>
      <c r="J22" s="478"/>
    </row>
    <row r="23" spans="1:10" ht="53.25" customHeight="1" x14ac:dyDescent="0.25">
      <c r="C23" s="478"/>
      <c r="D23" s="478"/>
      <c r="E23" s="478"/>
      <c r="F23" s="478"/>
      <c r="G23" s="478"/>
      <c r="H23" s="478"/>
      <c r="I23" s="478"/>
      <c r="J23" s="478"/>
    </row>
    <row r="24" spans="1:10" ht="15.95" hidden="1" customHeight="1" x14ac:dyDescent="0.35">
      <c r="C24" s="318"/>
      <c r="D24" s="318"/>
      <c r="E24" s="318"/>
      <c r="F24" s="318"/>
      <c r="G24" s="318"/>
      <c r="H24" s="318"/>
      <c r="I24" s="318"/>
      <c r="J24" s="318"/>
    </row>
    <row r="25" spans="1:10" ht="15.95" hidden="1" customHeight="1" x14ac:dyDescent="0.35">
      <c r="C25" s="318"/>
      <c r="D25" s="318"/>
      <c r="E25" s="318"/>
      <c r="F25" s="318"/>
      <c r="G25" s="318"/>
      <c r="H25" s="318"/>
      <c r="I25" s="318"/>
      <c r="J25" s="318"/>
    </row>
    <row r="26" spans="1:10" ht="15.95" hidden="1" customHeight="1" x14ac:dyDescent="0.35">
      <c r="C26" s="318"/>
      <c r="D26" s="318"/>
      <c r="E26" s="318"/>
      <c r="F26" s="318"/>
      <c r="G26" s="318"/>
      <c r="H26" s="318"/>
      <c r="I26" s="318"/>
      <c r="J26" s="318"/>
    </row>
    <row r="27" spans="1:10" ht="15.95" hidden="1" customHeight="1" x14ac:dyDescent="0.35">
      <c r="C27" s="318"/>
      <c r="D27" s="318"/>
      <c r="E27" s="318"/>
      <c r="F27" s="318"/>
      <c r="G27" s="318"/>
      <c r="H27" s="318"/>
      <c r="I27" s="318"/>
      <c r="J27" s="318"/>
    </row>
    <row r="28" spans="1:10" ht="15.95" hidden="1" customHeight="1" x14ac:dyDescent="0.35">
      <c r="C28" s="318"/>
      <c r="D28" s="318"/>
      <c r="E28" s="318"/>
      <c r="F28" s="318"/>
      <c r="G28" s="318"/>
      <c r="H28" s="318"/>
      <c r="I28" s="318"/>
      <c r="J28" s="318"/>
    </row>
    <row r="29" spans="1:10" ht="15.95" hidden="1" customHeight="1" x14ac:dyDescent="0.35">
      <c r="C29" s="318"/>
      <c r="D29" s="318"/>
      <c r="E29" s="318"/>
      <c r="F29" s="318"/>
      <c r="G29" s="318"/>
      <c r="H29" s="318"/>
      <c r="I29" s="318"/>
      <c r="J29" s="318"/>
    </row>
    <row r="30" spans="1:10" ht="14.25" customHeight="1" x14ac:dyDescent="0.25">
      <c r="A30" t="s">
        <v>423</v>
      </c>
      <c r="C30" s="318"/>
      <c r="D30" s="318"/>
      <c r="E30" s="318"/>
      <c r="F30" s="318"/>
      <c r="G30" s="318"/>
      <c r="H30" s="318"/>
      <c r="I30" s="318"/>
      <c r="J30" s="318"/>
    </row>
    <row r="31" spans="1:10" ht="18" customHeight="1" x14ac:dyDescent="0.25">
      <c r="A31" t="s">
        <v>424</v>
      </c>
      <c r="C31" s="318"/>
      <c r="D31" s="318"/>
      <c r="E31" s="318"/>
      <c r="F31" s="318"/>
      <c r="G31" s="318"/>
      <c r="H31" s="318"/>
      <c r="I31" s="318"/>
      <c r="J31" s="318"/>
    </row>
    <row r="32" spans="1:10" ht="18" customHeight="1" x14ac:dyDescent="0.35">
      <c r="C32" s="318"/>
      <c r="D32" s="318"/>
      <c r="E32" s="318"/>
      <c r="F32" s="318"/>
      <c r="G32" s="318"/>
      <c r="H32" s="318"/>
      <c r="I32" s="318"/>
      <c r="J32" s="318"/>
    </row>
    <row r="33" spans="3:10" ht="18" customHeight="1" x14ac:dyDescent="0.35">
      <c r="C33" s="318"/>
      <c r="D33" s="318"/>
      <c r="E33" s="318"/>
      <c r="F33" s="318"/>
      <c r="G33" s="318"/>
      <c r="H33" s="318"/>
      <c r="I33" s="318"/>
      <c r="J33" s="318"/>
    </row>
    <row r="34" spans="3:10" ht="18" customHeight="1" x14ac:dyDescent="0.35">
      <c r="C34" s="318"/>
      <c r="D34" s="318"/>
      <c r="E34" s="318"/>
      <c r="F34" s="318"/>
      <c r="G34" s="318"/>
      <c r="H34" s="318"/>
      <c r="I34" s="318"/>
      <c r="J34" s="318"/>
    </row>
    <row r="35" spans="3:10" ht="18" customHeight="1" x14ac:dyDescent="0.35">
      <c r="C35" s="318"/>
      <c r="D35" s="318"/>
      <c r="E35" s="318"/>
      <c r="F35" s="318"/>
      <c r="G35" s="318"/>
      <c r="H35" s="318"/>
      <c r="I35" s="318"/>
      <c r="J35" s="318"/>
    </row>
    <row r="36" spans="3:10" ht="18" customHeight="1" x14ac:dyDescent="0.35">
      <c r="C36" s="318"/>
      <c r="D36" s="318"/>
      <c r="E36" s="318"/>
      <c r="F36" s="318"/>
      <c r="G36" s="318"/>
      <c r="H36" s="318"/>
      <c r="I36" s="318"/>
      <c r="J36" s="318"/>
    </row>
    <row r="37" spans="3:10" ht="18" customHeight="1" x14ac:dyDescent="0.35">
      <c r="C37" s="318"/>
      <c r="D37" s="318"/>
      <c r="E37" s="318"/>
      <c r="F37" s="318"/>
      <c r="G37" s="318"/>
      <c r="H37" s="318"/>
      <c r="I37" s="318"/>
      <c r="J37" s="318"/>
    </row>
    <row r="38" spans="3:10" ht="18" customHeight="1" x14ac:dyDescent="0.35">
      <c r="C38" s="318"/>
      <c r="D38" s="318"/>
      <c r="E38" s="318"/>
      <c r="F38" s="318"/>
      <c r="G38" s="318"/>
      <c r="H38" s="318"/>
      <c r="I38" s="318"/>
      <c r="J38" s="318"/>
    </row>
    <row r="39" spans="3:10" ht="18" customHeight="1" x14ac:dyDescent="0.35">
      <c r="C39" s="318"/>
      <c r="D39" s="318"/>
      <c r="E39" s="318"/>
      <c r="F39" s="318"/>
      <c r="G39" s="318"/>
      <c r="H39" s="318"/>
      <c r="I39" s="318"/>
      <c r="J39" s="318"/>
    </row>
    <row r="40" spans="3:10" ht="18" customHeight="1" x14ac:dyDescent="0.25">
      <c r="C40" s="318"/>
      <c r="D40" s="318"/>
      <c r="E40" s="318"/>
      <c r="F40" s="318"/>
      <c r="G40" s="318"/>
      <c r="H40" s="318"/>
      <c r="I40" s="318"/>
      <c r="J40" s="318"/>
    </row>
    <row r="41" spans="3:10" ht="18" customHeight="1" x14ac:dyDescent="0.25">
      <c r="C41" s="318"/>
      <c r="D41" s="318"/>
      <c r="E41" s="318"/>
      <c r="F41" s="318"/>
      <c r="G41" s="318"/>
      <c r="H41" s="318"/>
      <c r="I41" s="318"/>
      <c r="J41" s="318"/>
    </row>
    <row r="42" spans="3:10" ht="18" customHeight="1" x14ac:dyDescent="0.25">
      <c r="C42" s="318"/>
      <c r="D42" s="318"/>
      <c r="E42" s="318"/>
      <c r="F42" s="318"/>
      <c r="G42" s="318"/>
      <c r="H42" s="318"/>
      <c r="I42" s="318"/>
      <c r="J42" s="318"/>
    </row>
    <row r="43" spans="3:10" ht="18" customHeight="1" x14ac:dyDescent="0.25">
      <c r="C43" s="318"/>
      <c r="D43" s="318"/>
      <c r="E43" s="318"/>
      <c r="F43" s="318"/>
      <c r="G43" s="318"/>
      <c r="H43" s="318"/>
      <c r="I43" s="318"/>
      <c r="J43" s="318"/>
    </row>
    <row r="44" spans="3:10" ht="18" customHeight="1" x14ac:dyDescent="0.25">
      <c r="C44" s="318"/>
      <c r="D44" s="318"/>
      <c r="E44" s="318"/>
      <c r="F44" s="318"/>
      <c r="G44" s="318"/>
      <c r="H44" s="318"/>
      <c r="I44" s="318"/>
      <c r="J44" s="318"/>
    </row>
    <row r="45" spans="3:10" ht="18" customHeight="1" x14ac:dyDescent="0.25">
      <c r="C45" s="318"/>
      <c r="D45" s="318"/>
      <c r="E45" s="318"/>
      <c r="F45" s="318"/>
      <c r="G45" s="318"/>
      <c r="H45" s="318"/>
      <c r="I45" s="318"/>
      <c r="J45" s="318"/>
    </row>
    <row r="46" spans="3:10" ht="18" customHeight="1" x14ac:dyDescent="0.25">
      <c r="C46" s="318"/>
      <c r="D46" s="318"/>
      <c r="E46" s="318"/>
      <c r="F46" s="318"/>
      <c r="G46" s="318"/>
      <c r="H46" s="318"/>
      <c r="I46" s="318"/>
      <c r="J46" s="318"/>
    </row>
    <row r="47" spans="3:10" ht="18" customHeight="1" x14ac:dyDescent="0.25">
      <c r="C47" s="318"/>
      <c r="D47" s="318"/>
      <c r="E47" s="318"/>
      <c r="F47" s="318"/>
      <c r="G47" s="318"/>
      <c r="H47" s="318"/>
      <c r="I47" s="318"/>
      <c r="J47" s="318"/>
    </row>
    <row r="48" spans="3:10" ht="18" customHeight="1" x14ac:dyDescent="0.25">
      <c r="C48" s="318"/>
      <c r="D48" s="318"/>
      <c r="E48" s="318"/>
      <c r="F48" s="318"/>
      <c r="G48" s="318"/>
      <c r="H48" s="318"/>
      <c r="I48" s="318"/>
      <c r="J48" s="318"/>
    </row>
    <row r="49" spans="1:10" ht="18" customHeight="1" x14ac:dyDescent="0.25">
      <c r="C49" s="318"/>
      <c r="D49" s="318"/>
      <c r="E49" s="318"/>
      <c r="F49" s="318"/>
      <c r="G49" s="318"/>
      <c r="H49" s="318"/>
      <c r="I49" s="318"/>
      <c r="J49" s="318"/>
    </row>
    <row r="50" spans="1:10" ht="11.25" customHeight="1" x14ac:dyDescent="0.25">
      <c r="C50" s="318"/>
      <c r="D50" s="318"/>
      <c r="E50" s="318"/>
      <c r="F50" s="318"/>
      <c r="G50" s="318"/>
      <c r="H50" s="318"/>
      <c r="I50" s="318"/>
      <c r="J50" s="318"/>
    </row>
    <row r="51" spans="1:10" x14ac:dyDescent="0.25">
      <c r="A51" t="s">
        <v>425</v>
      </c>
      <c r="B51" s="10"/>
      <c r="C51" s="232"/>
      <c r="D51" s="233"/>
      <c r="E51" s="233"/>
    </row>
    <row r="52" spans="1:10" ht="18" customHeight="1" x14ac:dyDescent="0.25">
      <c r="C52" s="318"/>
      <c r="D52" s="318"/>
      <c r="E52" s="318"/>
      <c r="F52" s="318"/>
      <c r="G52" s="318"/>
      <c r="H52" s="318"/>
      <c r="I52" s="318"/>
      <c r="J52" s="318"/>
    </row>
    <row r="53" spans="1:10" ht="18" customHeight="1" x14ac:dyDescent="0.25">
      <c r="C53" s="318"/>
      <c r="D53" s="318"/>
      <c r="E53" s="318"/>
      <c r="F53" s="318"/>
      <c r="G53" s="318"/>
      <c r="H53" s="318"/>
      <c r="I53" s="318"/>
      <c r="J53" s="318"/>
    </row>
    <row r="54" spans="1:10" ht="18" customHeight="1" x14ac:dyDescent="0.25">
      <c r="C54" s="318"/>
      <c r="D54" s="318"/>
      <c r="E54" s="318"/>
      <c r="F54" s="318"/>
      <c r="G54" s="318"/>
      <c r="H54" s="318"/>
      <c r="I54" s="318"/>
      <c r="J54" s="318"/>
    </row>
    <row r="55" spans="1:10" ht="18" customHeight="1" x14ac:dyDescent="0.25">
      <c r="C55" s="318"/>
      <c r="D55" s="318"/>
      <c r="E55" s="318"/>
      <c r="F55" s="318"/>
      <c r="G55" s="318"/>
      <c r="H55" s="318"/>
      <c r="I55" s="318"/>
      <c r="J55" s="318"/>
    </row>
    <row r="56" spans="1:10" ht="18" customHeight="1" x14ac:dyDescent="0.25">
      <c r="C56" s="318"/>
      <c r="D56" s="318"/>
      <c r="E56" s="318"/>
      <c r="F56" s="318"/>
      <c r="G56" s="318"/>
      <c r="H56" s="318"/>
      <c r="I56" s="318"/>
      <c r="J56" s="318"/>
    </row>
    <row r="57" spans="1:10" ht="18" customHeight="1" x14ac:dyDescent="0.25">
      <c r="C57" s="318"/>
      <c r="D57" s="318"/>
      <c r="E57" s="318"/>
      <c r="F57" s="318"/>
      <c r="G57" s="318"/>
      <c r="H57" s="318"/>
      <c r="I57" s="318"/>
      <c r="J57" s="318"/>
    </row>
    <row r="58" spans="1:10" ht="18" customHeight="1" x14ac:dyDescent="0.25">
      <c r="C58" s="318"/>
      <c r="D58" s="318"/>
      <c r="E58" s="318"/>
      <c r="F58" s="318"/>
      <c r="G58" s="318"/>
      <c r="H58" s="318"/>
      <c r="I58" s="318"/>
      <c r="J58" s="318"/>
    </row>
    <row r="59" spans="1:10" ht="18" customHeight="1" x14ac:dyDescent="0.25">
      <c r="C59" s="318"/>
      <c r="D59" s="318"/>
      <c r="E59" s="318"/>
      <c r="F59" s="318"/>
      <c r="G59" s="318"/>
      <c r="H59" s="318"/>
      <c r="I59" s="318"/>
      <c r="J59" s="318"/>
    </row>
    <row r="60" spans="1:10" ht="18" customHeight="1" x14ac:dyDescent="0.25">
      <c r="C60" s="318"/>
      <c r="D60" s="318"/>
      <c r="E60" s="318"/>
      <c r="F60" s="318"/>
      <c r="G60" s="318"/>
      <c r="H60" s="318"/>
      <c r="I60" s="318"/>
      <c r="J60" s="318"/>
    </row>
    <row r="61" spans="1:10" ht="18" customHeight="1" x14ac:dyDescent="0.25">
      <c r="C61" s="318"/>
      <c r="D61" s="318"/>
      <c r="E61" s="318"/>
      <c r="F61" s="318"/>
      <c r="G61" s="318"/>
      <c r="H61" s="318"/>
      <c r="I61" s="318"/>
      <c r="J61" s="318"/>
    </row>
    <row r="62" spans="1:10" ht="18" customHeight="1" x14ac:dyDescent="0.25">
      <c r="C62" s="318"/>
      <c r="D62" s="318"/>
      <c r="E62" s="318"/>
      <c r="F62" s="318"/>
      <c r="G62" s="318"/>
      <c r="H62" s="318"/>
      <c r="I62" s="318"/>
      <c r="J62" s="318"/>
    </row>
    <row r="63" spans="1:10" ht="18" customHeight="1" x14ac:dyDescent="0.25">
      <c r="C63" s="318"/>
      <c r="D63" s="318"/>
      <c r="E63" s="318"/>
      <c r="F63" s="318"/>
      <c r="G63" s="318"/>
      <c r="H63" s="318"/>
      <c r="I63" s="318"/>
      <c r="J63" s="318"/>
    </row>
    <row r="64" spans="1:10" ht="18" customHeight="1" x14ac:dyDescent="0.25">
      <c r="C64" s="318"/>
      <c r="D64" s="318"/>
      <c r="E64" s="318"/>
      <c r="F64" s="318"/>
      <c r="G64" s="318"/>
      <c r="H64" s="318"/>
      <c r="I64" s="318"/>
      <c r="J64" s="318"/>
    </row>
    <row r="65" spans="1:10" ht="18" customHeight="1" x14ac:dyDescent="0.25">
      <c r="C65" s="318"/>
      <c r="D65" s="318"/>
      <c r="E65" s="318"/>
      <c r="F65" s="318"/>
      <c r="G65" s="318"/>
      <c r="H65" s="318"/>
      <c r="I65" s="318"/>
      <c r="J65" s="318"/>
    </row>
    <row r="66" spans="1:10" ht="18" customHeight="1" x14ac:dyDescent="0.25">
      <c r="C66" s="318"/>
      <c r="D66" s="318"/>
      <c r="E66" s="318"/>
      <c r="F66" s="318"/>
      <c r="G66" s="318"/>
      <c r="H66" s="318"/>
      <c r="I66" s="318"/>
      <c r="J66" s="318"/>
    </row>
    <row r="67" spans="1:10" ht="18" customHeight="1" x14ac:dyDescent="0.25">
      <c r="C67" s="318"/>
      <c r="D67" s="318"/>
      <c r="E67" s="318"/>
      <c r="F67" s="318"/>
      <c r="G67" s="318"/>
      <c r="H67" s="318"/>
      <c r="I67" s="318"/>
      <c r="J67" s="318"/>
    </row>
    <row r="68" spans="1:10" ht="18" customHeight="1" x14ac:dyDescent="0.25">
      <c r="C68" s="318"/>
      <c r="D68" s="318"/>
      <c r="E68" s="318"/>
      <c r="F68" s="318"/>
      <c r="G68" s="318"/>
      <c r="H68" s="318"/>
      <c r="I68" s="318"/>
      <c r="J68" s="318"/>
    </row>
    <row r="69" spans="1:10" ht="18" customHeight="1" x14ac:dyDescent="0.25">
      <c r="C69" s="318"/>
      <c r="D69" s="318"/>
      <c r="E69" s="318"/>
      <c r="F69" s="318"/>
      <c r="G69" s="318"/>
      <c r="H69" s="318"/>
      <c r="I69" s="318"/>
      <c r="J69" s="318"/>
    </row>
    <row r="70" spans="1:10" ht="18" customHeight="1" x14ac:dyDescent="0.25">
      <c r="C70" s="318"/>
      <c r="D70" s="318"/>
      <c r="E70" s="318"/>
      <c r="F70" s="318"/>
      <c r="G70" s="318"/>
      <c r="H70" s="318"/>
      <c r="I70" s="318"/>
      <c r="J70" s="318"/>
    </row>
    <row r="71" spans="1:10" ht="18" customHeight="1" x14ac:dyDescent="0.25">
      <c r="C71" s="318"/>
      <c r="D71" s="318"/>
      <c r="E71" s="318"/>
      <c r="F71" s="318"/>
      <c r="G71" s="318"/>
      <c r="H71" s="318"/>
      <c r="I71" s="318"/>
      <c r="J71" s="318"/>
    </row>
    <row r="72" spans="1:10" ht="18" customHeight="1" x14ac:dyDescent="0.25">
      <c r="A72" t="s">
        <v>426</v>
      </c>
      <c r="C72" s="318"/>
      <c r="D72" s="318"/>
      <c r="E72" s="318"/>
      <c r="F72" s="318"/>
      <c r="G72" s="318"/>
      <c r="H72" s="318"/>
      <c r="I72" s="318"/>
      <c r="J72" s="318"/>
    </row>
    <row r="73" spans="1:10" ht="18" customHeight="1" x14ac:dyDescent="0.25">
      <c r="C73" s="318"/>
      <c r="D73" s="318"/>
      <c r="E73" s="318"/>
      <c r="F73" s="318"/>
      <c r="G73" s="318"/>
      <c r="H73" s="318"/>
      <c r="I73" s="318"/>
      <c r="J73" s="318"/>
    </row>
    <row r="74" spans="1:10" ht="18" customHeight="1" x14ac:dyDescent="0.25">
      <c r="C74" s="318"/>
      <c r="D74" s="318"/>
      <c r="E74" s="318"/>
      <c r="F74" s="318"/>
      <c r="G74" s="318"/>
      <c r="H74" s="318"/>
      <c r="I74" s="318"/>
      <c r="J74" s="318"/>
    </row>
    <row r="75" spans="1:10" ht="18" customHeight="1" x14ac:dyDescent="0.25">
      <c r="C75" s="318"/>
      <c r="D75" s="318"/>
      <c r="E75" s="318"/>
      <c r="F75" s="318"/>
      <c r="G75" s="318"/>
      <c r="H75" s="318"/>
      <c r="I75" s="318"/>
      <c r="J75" s="318"/>
    </row>
    <row r="76" spans="1:10" ht="18" customHeight="1" x14ac:dyDescent="0.25">
      <c r="C76" s="318"/>
      <c r="D76" s="318"/>
      <c r="E76" s="318"/>
      <c r="F76" s="318"/>
      <c r="G76" s="318"/>
      <c r="H76" s="318"/>
      <c r="I76" s="318"/>
      <c r="J76" s="318"/>
    </row>
    <row r="77" spans="1:10" ht="18" customHeight="1" x14ac:dyDescent="0.25">
      <c r="C77" s="318"/>
      <c r="D77" s="318"/>
      <c r="E77" s="318"/>
      <c r="F77" s="318"/>
      <c r="G77" s="318"/>
      <c r="H77" s="318"/>
      <c r="I77" s="318"/>
      <c r="J77" s="318"/>
    </row>
    <row r="78" spans="1:10" ht="18" customHeight="1" x14ac:dyDescent="0.25">
      <c r="C78" s="318"/>
      <c r="D78" s="318"/>
      <c r="E78" s="318"/>
      <c r="F78" s="318"/>
      <c r="G78" s="318"/>
      <c r="H78" s="318"/>
      <c r="I78" s="318"/>
      <c r="J78" s="318"/>
    </row>
    <row r="79" spans="1:10" ht="18" customHeight="1" x14ac:dyDescent="0.25">
      <c r="C79" s="318"/>
      <c r="D79" s="318"/>
      <c r="E79" s="318"/>
      <c r="F79" s="318"/>
      <c r="G79" s="318"/>
      <c r="H79" s="318"/>
      <c r="I79" s="318"/>
      <c r="J79" s="318"/>
    </row>
    <row r="80" spans="1:10" ht="18" customHeight="1" x14ac:dyDescent="0.25">
      <c r="C80" s="318"/>
      <c r="D80" s="318"/>
      <c r="E80" s="318"/>
      <c r="F80" s="318"/>
      <c r="G80" s="318"/>
      <c r="H80" s="318"/>
      <c r="I80" s="318"/>
      <c r="J80" s="318"/>
    </row>
    <row r="81" spans="1:10" ht="18" customHeight="1" x14ac:dyDescent="0.25">
      <c r="C81" s="318"/>
      <c r="D81" s="318"/>
      <c r="E81" s="318"/>
      <c r="F81" s="318"/>
      <c r="G81" s="318"/>
      <c r="H81" s="318"/>
      <c r="I81" s="318"/>
      <c r="J81" s="318"/>
    </row>
    <row r="82" spans="1:10" ht="18" customHeight="1" x14ac:dyDescent="0.25">
      <c r="C82" s="318"/>
      <c r="D82" s="318"/>
      <c r="E82" s="318"/>
      <c r="F82" s="318"/>
      <c r="G82" s="318"/>
      <c r="H82" s="318"/>
      <c r="I82" s="318"/>
      <c r="J82" s="318"/>
    </row>
    <row r="83" spans="1:10" ht="18" customHeight="1" x14ac:dyDescent="0.25">
      <c r="C83" s="318"/>
      <c r="D83" s="318"/>
      <c r="E83" s="318"/>
      <c r="F83" s="318"/>
      <c r="G83" s="318"/>
      <c r="H83" s="318"/>
      <c r="I83" s="318"/>
      <c r="J83" s="318"/>
    </row>
    <row r="84" spans="1:10" ht="18" customHeight="1" x14ac:dyDescent="0.25">
      <c r="C84" s="318"/>
      <c r="D84" s="318"/>
      <c r="E84" s="318"/>
      <c r="F84" s="318"/>
      <c r="G84" s="318"/>
      <c r="H84" s="318"/>
      <c r="I84" s="318"/>
      <c r="J84" s="318"/>
    </row>
    <row r="85" spans="1:10" ht="18" customHeight="1" x14ac:dyDescent="0.25">
      <c r="C85" s="318"/>
      <c r="D85" s="318"/>
      <c r="E85" s="318"/>
      <c r="F85" s="318"/>
      <c r="G85" s="318"/>
      <c r="H85" s="318"/>
      <c r="I85" s="318"/>
      <c r="J85" s="318"/>
    </row>
    <row r="86" spans="1:10" ht="18" customHeight="1" x14ac:dyDescent="0.25">
      <c r="C86" s="318"/>
      <c r="D86" s="318"/>
      <c r="E86" s="318"/>
      <c r="F86" s="318"/>
      <c r="G86" s="318"/>
      <c r="H86" s="318"/>
      <c r="I86" s="318"/>
      <c r="J86" s="318"/>
    </row>
    <row r="87" spans="1:10" ht="18" customHeight="1" x14ac:dyDescent="0.25">
      <c r="C87" s="318"/>
      <c r="D87" s="318"/>
      <c r="E87" s="318"/>
      <c r="F87" s="318"/>
      <c r="G87" s="318"/>
      <c r="H87" s="318"/>
      <c r="I87" s="318"/>
      <c r="J87" s="318"/>
    </row>
    <row r="88" spans="1:10" ht="18" customHeight="1" x14ac:dyDescent="0.25">
      <c r="C88" s="318"/>
      <c r="D88" s="318"/>
      <c r="E88" s="318"/>
      <c r="F88" s="318"/>
      <c r="G88" s="318"/>
      <c r="H88" s="318"/>
      <c r="I88" s="318"/>
      <c r="J88" s="318"/>
    </row>
    <row r="89" spans="1:10" ht="18" customHeight="1" x14ac:dyDescent="0.25">
      <c r="C89" s="318"/>
      <c r="D89" s="318"/>
      <c r="E89" s="318"/>
      <c r="F89" s="318"/>
      <c r="G89" s="318"/>
      <c r="H89" s="318"/>
      <c r="I89" s="318"/>
      <c r="J89" s="318"/>
    </row>
    <row r="90" spans="1:10" ht="18" customHeight="1" x14ac:dyDescent="0.25">
      <c r="A90" s="234"/>
      <c r="C90" s="318"/>
      <c r="D90" s="318"/>
      <c r="E90" s="318"/>
      <c r="F90" s="318"/>
      <c r="G90" s="318"/>
      <c r="H90" s="318"/>
      <c r="I90" s="318"/>
      <c r="J90" s="318"/>
    </row>
    <row r="91" spans="1:10" x14ac:dyDescent="0.25">
      <c r="A91" s="470"/>
      <c r="B91" s="470"/>
      <c r="C91" s="470"/>
      <c r="D91" s="470"/>
      <c r="E91" s="470"/>
      <c r="F91" s="470"/>
      <c r="G91" s="470"/>
      <c r="H91" s="470"/>
    </row>
  </sheetData>
  <mergeCells count="16">
    <mergeCell ref="C15:J17"/>
    <mergeCell ref="C18:J18"/>
    <mergeCell ref="C14:J14"/>
    <mergeCell ref="A91:H91"/>
    <mergeCell ref="C2:J2"/>
    <mergeCell ref="C13:J13"/>
    <mergeCell ref="C4:J4"/>
    <mergeCell ref="C3:J3"/>
    <mergeCell ref="C12:J12"/>
    <mergeCell ref="C5:J5"/>
    <mergeCell ref="C6:J6"/>
    <mergeCell ref="C8:J8"/>
    <mergeCell ref="C10:J10"/>
    <mergeCell ref="C22:J23"/>
    <mergeCell ref="C11:J11"/>
    <mergeCell ref="C7:J7"/>
  </mergeCells>
  <phoneticPr fontId="0" type="noConversion"/>
  <pageMargins left="0.51181102362204722" right="0.51181102362204722" top="0.78740157480314965" bottom="0.78740157480314965" header="0.31496062992125984" footer="0.31496062992125984"/>
  <pageSetup paperSize="9" scale="98" orientation="portrait" r:id="rId1"/>
  <rowBreaks count="2" manualBreakCount="2">
    <brk id="22" max="9" man="1"/>
    <brk id="69"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7</vt:i4>
      </vt:variant>
    </vt:vector>
  </HeadingPairs>
  <TitlesOfParts>
    <vt:vector size="12" baseType="lpstr">
      <vt:lpstr>úvodní list</vt:lpstr>
      <vt:lpstr>hlavní činnost</vt:lpstr>
      <vt:lpstr>doplňková činnost</vt:lpstr>
      <vt:lpstr>rekapitulace</vt:lpstr>
      <vt:lpstr>pokyny </vt:lpstr>
      <vt:lpstr>'doplňková činnost'!Názvy_tisku</vt:lpstr>
      <vt:lpstr>'hlavní činnost'!Názvy_tisku</vt:lpstr>
      <vt:lpstr>rekapitulace!Názvy_tisku</vt:lpstr>
      <vt:lpstr>'doplňková činnost'!Oblast_tisku</vt:lpstr>
      <vt:lpstr>'pokyny '!Oblast_tisku</vt:lpstr>
      <vt:lpstr>rekapitulace!Oblast_tisku</vt:lpstr>
      <vt:lpstr>'úvodní list'!Oblast_tisku</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Kocourková Iveta</dc:creator>
  <cp:lastModifiedBy>Uživatel systému Windows</cp:lastModifiedBy>
  <cp:revision/>
  <dcterms:created xsi:type="dcterms:W3CDTF">2015-06-16T09:31:19Z</dcterms:created>
  <dcterms:modified xsi:type="dcterms:W3CDTF">2019-02-14T11:33:04Z</dcterms:modified>
</cp:coreProperties>
</file>